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aldyn.tautiva\OneDrive - Secretaria Distrital de Gobierno\2_PLANES DE ACCIÓN\PLAN DE ACCIÒN 2019\2_SEGUIMIENTO PG_2019\1_SEGUIMIENTO\1_REPORTES TRIMESTRALES\II_ TRIMESTRE\ALCALDÍAS LOCALES\"/>
    </mc:Choice>
  </mc:AlternateContent>
  <xr:revisionPtr revIDLastSave="113" documentId="6_{684CC0C4-2D60-47D0-905A-3ED5A81EA09C}" xr6:coauthVersionLast="41" xr6:coauthVersionMax="41" xr10:uidLastSave="{09043EB4-7D6B-4288-8EF3-D3FD2F4AFE95}"/>
  <bookViews>
    <workbookView xWindow="-120" yWindow="-120" windowWidth="29040" windowHeight="15840" tabRatio="391" xr2:uid="{00000000-000D-0000-FFFF-FFFF00000000}"/>
  </bookViews>
  <sheets>
    <sheet name="PLAN GESTION POR PROCESO" sheetId="1" r:id="rId1"/>
    <sheet name="Hoja1" sheetId="6" r:id="rId2"/>
    <sheet name="Hoja2" sheetId="2" state="hidden" r:id="rId3"/>
    <sheet name="Hoja4" sheetId="5" state="hidden" r:id="rId4"/>
  </sheets>
  <externalReferences>
    <externalReference r:id="rId5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4" i="1" l="1"/>
  <c r="F9" i="6" l="1"/>
  <c r="B5" i="6"/>
  <c r="B6" i="6" s="1"/>
  <c r="B15" i="6"/>
  <c r="B10" i="6"/>
  <c r="B8" i="6"/>
  <c r="AH29" i="1" l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17" i="1"/>
  <c r="AM18" i="1"/>
  <c r="AM19" i="1"/>
  <c r="AM20" i="1"/>
  <c r="AM21" i="1"/>
  <c r="AM22" i="1"/>
  <c r="AM23" i="1"/>
  <c r="AM24" i="1"/>
  <c r="AM25" i="1"/>
  <c r="AM26" i="1"/>
  <c r="AM27" i="1"/>
  <c r="AM28" i="1"/>
  <c r="AM30" i="1"/>
  <c r="AM32" i="1"/>
  <c r="AM33" i="1"/>
  <c r="AH18" i="1"/>
  <c r="AH34" i="1" s="1"/>
  <c r="AH19" i="1"/>
  <c r="AH20" i="1"/>
  <c r="AH21" i="1"/>
  <c r="AH22" i="1"/>
  <c r="AH25" i="1"/>
  <c r="AH26" i="1"/>
  <c r="AH27" i="1"/>
  <c r="AH28" i="1"/>
  <c r="AH30" i="1"/>
  <c r="AC18" i="1"/>
  <c r="AC19" i="1"/>
  <c r="AC28" i="1"/>
  <c r="AC30" i="1"/>
  <c r="AC32" i="1"/>
  <c r="X19" i="1"/>
  <c r="X20" i="1"/>
  <c r="X22" i="1"/>
  <c r="X28" i="1"/>
  <c r="X30" i="1"/>
  <c r="X31" i="1"/>
  <c r="P31" i="1"/>
  <c r="E34" i="1"/>
  <c r="P29" i="1"/>
  <c r="P22" i="1"/>
  <c r="P18" i="1"/>
  <c r="P17" i="1"/>
  <c r="AR34" i="1"/>
  <c r="AM34" i="1" l="1"/>
  <c r="X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<sst xmlns="http://schemas.openxmlformats.org/spreadsheetml/2006/main" count="529" uniqueCount="285">
  <si>
    <t>ALCALDÍA LOCAL DE FONTIBÓN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</si>
  <si>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</si>
  <si>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</si>
  <si>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</si>
  <si>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</si>
  <si>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</si>
  <si>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</si>
  <si>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</si>
  <si>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</si>
  <si>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 
GESTIÓN CORPORATIVA LOCAL</t>
  </si>
  <si>
    <t>Se hace la oficialización del Plan de Gestión con relación a las metas programadas en la vigencia anterior.</t>
  </si>
  <si>
    <t>Se  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 programación y la programación  conforme a la información remitid por el Alcalde Local.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</si>
  <si>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</si>
  <si>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</si>
  <si>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</si>
  <si>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</si>
  <si>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</si>
  <si>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</si>
  <si>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</si>
  <si>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</si>
  <si>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</si>
  <si>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</si>
  <si>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</si>
  <si>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</si>
  <si>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</si>
  <si>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</si>
  <si>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</si>
  <si>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</si>
  <si>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</si>
  <si>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</si>
  <si>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</si>
  <si>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</si>
  <si>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</si>
  <si>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</si>
  <si>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</si>
  <si>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</si>
  <si>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</si>
  <si>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</si>
  <si>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</si>
  <si>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</si>
  <si>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</si>
  <si>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</si>
  <si>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</si>
  <si>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</si>
  <si>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</si>
  <si>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</si>
  <si>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</si>
  <si>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</si>
  <si>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</si>
  <si>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</si>
  <si>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</si>
  <si>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</si>
  <si>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</si>
  <si>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</si>
  <si>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</si>
  <si>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</si>
  <si>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</si>
  <si>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</si>
  <si>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</si>
  <si>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</si>
  <si>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</si>
  <si>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</si>
  <si>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</si>
  <si>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</si>
  <si>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</si>
  <si>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</si>
  <si>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</si>
  <si>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</si>
  <si>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</si>
  <si>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</si>
  <si>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</si>
  <si>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</si>
  <si>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</si>
  <si>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</si>
  <si>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</si>
  <si>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</si>
  <si>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</si>
  <si>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</si>
  <si>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</si>
  <si>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</si>
  <si>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</si>
  <si>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</si>
  <si>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</si>
  <si>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</si>
  <si>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</si>
  <si>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</si>
  <si>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</si>
  <si>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</si>
  <si>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</si>
  <si>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</si>
  <si>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</si>
  <si>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</si>
  <si>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</si>
  <si>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</si>
  <si>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</si>
  <si>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</si>
  <si>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</si>
  <si>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</si>
  <si>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</si>
  <si>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</si>
  <si>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</si>
  <si>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</si>
  <si>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</si>
  <si>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</si>
  <si>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</si>
  <si>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</si>
  <si>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</si>
  <si>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</si>
  <si>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</si>
  <si>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</si>
  <si>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</si>
  <si>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</si>
  <si>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</si>
  <si>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</si>
  <si>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</si>
  <si>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</si>
  <si>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</si>
  <si>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</si>
  <si>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imparticas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</si>
  <si>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</si>
  <si>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</si>
  <si>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</si>
  <si>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</si>
  <si>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</si>
  <si>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</si>
  <si>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</si>
  <si>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</si>
  <si>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</si>
  <si>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</si>
  <si>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</si>
  <si>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</si>
  <si>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</si>
  <si>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</si>
  <si>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</si>
  <si>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META NO PROGRAMDA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</si>
  <si>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</si>
  <si>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</si>
  <si>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</si>
  <si>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</si>
  <si>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</si>
  <si>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</si>
  <si>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</si>
  <si>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</si>
  <si>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</si>
  <si>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</si>
  <si>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</si>
  <si>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</si>
  <si>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</si>
  <si>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</si>
  <si>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</si>
  <si>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</si>
  <si>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</si>
  <si>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</si>
  <si>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</si>
  <si>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</si>
  <si>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</si>
  <si>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</si>
  <si>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</si>
  <si>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</si>
  <si>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</si>
  <si>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</si>
  <si>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</si>
  <si>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</si>
  <si>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</si>
  <si>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</si>
  <si>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</si>
  <si>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 xml:space="preserve">FAVOR RELACIONAR LOS CODIGOS Y NOMBRES DE LOS PROYECTOS DE INVERSIÓN DE SU ALCALDIA 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</si>
  <si>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</si>
  <si>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</si>
  <si>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</si>
  <si>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</si>
  <si>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</si>
  <si>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</si>
  <si>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</si>
  <si>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</si>
  <si>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</si>
  <si>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</si>
  <si>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</si>
  <si>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</si>
  <si>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</si>
  <si>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</si>
  <si>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</si>
  <si>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</si>
  <si>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</si>
  <si>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</si>
  <si>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</si>
  <si>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</si>
  <si>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</si>
  <si>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</si>
  <si>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</si>
  <si>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</si>
  <si>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</si>
  <si>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</si>
  <si>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</si>
  <si>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</si>
  <si>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</si>
  <si>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</si>
  <si>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</si>
  <si>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</si>
  <si>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</si>
  <si>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</si>
  <si>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</si>
  <si>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</si>
  <si>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</si>
  <si>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</si>
  <si>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</si>
  <si>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</si>
  <si>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</si>
  <si>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</si>
  <si>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</si>
  <si>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</si>
  <si>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</si>
  <si>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</si>
  <si>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</si>
  <si>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</si>
  <si>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</si>
  <si>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</si>
  <si>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</si>
  <si>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</si>
  <si>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</si>
  <si>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</si>
  <si>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</si>
  <si>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</si>
  <si>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</si>
  <si>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</si>
  <si>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</si>
  <si>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</si>
  <si>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</si>
  <si>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</si>
  <si>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</si>
  <si>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</si>
  <si>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</si>
  <si>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</si>
  <si>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</si>
  <si>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</si>
  <si>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</si>
  <si>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</si>
  <si>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</si>
  <si>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</si>
  <si>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</si>
  <si>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</si>
  <si>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</si>
  <si>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</si>
  <si>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</si>
  <si>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</si>
  <si>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 xml:space="preserve">Informe de ejecución del presupuesto de gastos e inversiones </t>
  </si>
  <si>
    <t xml:space="preserve">Se cumple parcialmente la meta propuesta, ya que del 3% programado se ejecuto un 2.9%. </t>
  </si>
  <si>
    <t>Se cumple la meta programada, toda vez que hubo un incremento del 1% sobre la propuesta de las obligaciones por pagar de vigencias anteriores</t>
  </si>
  <si>
    <t xml:space="preserve">Se alcanza la mitad de cumplimiento de la emta programada </t>
  </si>
  <si>
    <t>Aunque no se alcanza la meta programada. Razón por la cual se realizara un seguimiento encaminado a buscar la mejora para el próximo reporte, se alcanza en un valor superior a la mitad de la misma</t>
  </si>
  <si>
    <t>Se alcanzó la meta programada, toda vez que se realizaron los operativos a establecimientos de comercil acorde con el cronograma formulado por la oficina de Gestión Policiva y Jurídica</t>
  </si>
  <si>
    <t>Actas levantadas por los servidores que intervinieron en cada uno d elos operativos reportados por la oficina de Gestión Policiva y Jurídica</t>
  </si>
  <si>
    <t xml:space="preserve">Se realizarón 10 operativos adicionales en materia d eurbanismo por parte de la oficina de Gestión Policiva y Juridica, dando cumplimiento no solo ala meta programada sino al cronograma que desde la misma oficina se fijo para el primer trimestre del año 2019 </t>
  </si>
  <si>
    <t>Se alcanzó la meta programada, toda vez que se realizaron los operativos en intervención al espacio público  acorde con el cronograma formulado por la oficina de Gestión Policiva y Jurídica</t>
  </si>
  <si>
    <t>Según el visor MUSI reportado por la Secretaría Distrital de Planeación, el avance físico del plan de desarrollo local para el trimestre fue del 36,3%</t>
  </si>
  <si>
    <t>MATRIZ MUSI</t>
  </si>
  <si>
    <t>De acuerdo al informe remitido por la DTI de los 6 lineamientos evaluados la alcaldía local cumple con el 28%</t>
  </si>
  <si>
    <t>Informe DTI</t>
  </si>
  <si>
    <t>La Alcaldía Local actualmente presenta un nivel de cumplimiento del 67% de las acciones de mejora documentadas y vigentes.</t>
  </si>
  <si>
    <t>Reporte Planes de Majora</t>
  </si>
  <si>
    <t xml:space="preserve">La Alcaldía Local dio respuesta al 27% de los requerimientos ciudadanos con corte a 31 de diciembre de 2018 programados para el trimestre de la vigencia 2019.
</t>
  </si>
  <si>
    <t>Reporte SAC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</si>
  <si>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 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</si>
  <si>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(Inversión).</t>
    </r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</si>
  <si>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</si>
  <si>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</si>
  <si>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</si>
  <si>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73,63%.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</si>
  <si>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igual o superior al 80  % en conocimientos de MIPG por proceso y/o Alcaldía Local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</si>
  <si>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</si>
  <si>
    <t>Se programa reuniones de control para mejorar en la emta de tal forma que pueda reportarse un mejor indicador para el proximo trimestre</t>
  </si>
  <si>
    <t>Se cumple con la meta programada</t>
  </si>
  <si>
    <t xml:space="preserve">Se da cumplimiento a la meta programada </t>
  </si>
  <si>
    <t>Acorde con el reporte de metas IVC remitida por la Direcvción para la Gestión Policiva se tiene que las inspeciones de policia de la localidad de Fontibón a través de la gestión de sus funcionarios y el apoyo de las áreas involucradas en el procesos sobre paso la meta establecida. Se realizarán reuniones para incentivar el trabajo, autocontrol y demás aspectos que permitan la mejora en la meta.</t>
  </si>
  <si>
    <t xml:space="preserve">Se sobrepaso la meta establecida acorde a las actas enviadas por IVC y al cronograma coordinado con las dependencias involucradas </t>
  </si>
  <si>
    <t xml:space="preserve">Se realiza programacion de reuniones con el área de sistemas para fortalecer las acciones encaminadas al cumplimiento de la meta </t>
  </si>
  <si>
    <t xml:space="preserve">En el desarrollo de la audiciencia de rendición de cuentas vigencia 2018, realizada en el mes de abril de 2019, se tiene que sumados los asistentes a dialogoso ciudadanos y rendición , más el alcance a través d ela transmisión en vivo que se realizó en la audiencia se obtuvo un aproximado de dos mil ciudadanos. La estrategia que se implemento con la oficina de prensa y comunicaciones además de la convoctaria reaklizada era la de realizara una transmisión en directo que permitiera que mas personas pudieran acceder a la jornada. En ese sentido y atendiendo las evidencias anexas como son los listados de asistencia y el pantallazo que determina la cantidad de visualizaciones de la transmisióin, se tienen que se cumplio ampliamente la meta atendiendo la dinamica, y las estaregias pensadas para lograr tal fin. </t>
  </si>
  <si>
    <t>De acuerdo con el informe de avance PDL 2017-2020 remitido por la Secretaría Distrital de Planeación - SDP, el visor MUSI reporta para la Alcaldía Local un avance físico del 37,9%.</t>
  </si>
  <si>
    <t>De acuerdo con el reporte de Planes de Mejora la Alcaldía Local mantuvo en el trimestre el 36% de las acciones de mejora asignadas al proceso con relación a los planes de mejoramiento documentados y vigentes.</t>
  </si>
  <si>
    <t xml:space="preserve">La Alcaldía Local dio respuesta al 96,62% de los requerimientos ciudadanos programados para el trimestre. </t>
  </si>
  <si>
    <t>Reportes MIMEC y SIG</t>
  </si>
  <si>
    <t>La Alcaldía Local presentó los siguientes resultados con relación al cumplimiento de la meta transversal:
Uso eficiente de energía: Durante las inspecciones realizadas por el profesional ambiental se determinó que el 73% de los equipos de la alcaldía local se encontraron apagados.
Gestión de Residuos: Se otorga una calificación de 5 teniendo en cuenta que se evidencia una mezcla parcial de los residuos en el punto ecológico.
Movilidad sostenible: Se realizó reporte - 6 bimodal, 8 biciusuarios, 34 transporte público, 25 caminando, 4 compartiendo carro, 2 taxi, 15 carro particular, 11 moto.
Participación actividades ambientales:Participación activa.
Reporte consumo de papel: Reporte actualizado hasta junio, no se evidencia reporte de enero, febrero, marzo.
Consumo de papel: No se realiza comparación entre semestres por no contar con la información completa para el 2019 y para el 2018.</t>
  </si>
  <si>
    <t>Reporte criterios ambientales</t>
  </si>
  <si>
    <t>Carpeta OneDrive</t>
  </si>
  <si>
    <t xml:space="preserve">
En atención al correo remitido el día 25 de julio de 2019 por partede la Directora para la Gestión Policiva se modifica la linea base de las metas "Dar impulso procesal  ( Avocar, rechazar, enviar al competente, fallar) al 60% de los comparendos recibidos en las vigencias anteriores al año 2019." y "Dar impulso procesal  ( Avocar, rechazar, enviar al competente, fallar) al 60% de las quejas recibidos en las vigencias anteriores al año 2019"  . Se adiciona el avance de gestión de la Alcaldía Local realizado durante el II trimestre, obteniendo por resultado 88,80%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</si>
</sst>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* #,##0.00&quot;    &quot;;\-* #,##0.00&quot;    &quot;;* \-#&quot;    &quot;;@\ "/>
    <numFmt numFmtId="165" formatCode="0.0%"/>
  </numFmts>
  <fonts count="4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20"/>
      <color theme="1"/>
      <name val="Garamond"/>
      <family val="1"/>
    </font>
    <font>
      <sz val="12"/>
      <color rgb="FF000000"/>
      <name val="Garamond"/>
      <family val="1"/>
    </font>
    <font>
      <b/>
      <sz val="20"/>
      <color rgb="FF000000"/>
      <name val="Garamond"/>
      <family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  <font>
      <b/>
      <sz val="20"/>
      <color rgb="FF0070C0"/>
      <name val="Garamond"/>
      <family val="1"/>
    </font>
    <font>
      <b/>
      <sz val="16"/>
      <color theme="1"/>
      <name val="Arial"/>
      <family val="2"/>
    </font>
    <font>
      <b/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1" fontId="16" fillId="0" borderId="0" applyFont="0" applyFill="0" applyBorder="0" applyAlignment="0" applyProtection="0"/>
  </cellStyleXfs>
  <cellXfs count="283">
    <xf numFmtId="0" fontId="0" fillId="0" borderId="0" xfId="0"/>
    <xf numFmtId="0" fontId="17" fillId="0" borderId="1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3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justify"/>
    </xf>
    <xf numFmtId="0" fontId="19" fillId="6" borderId="7" xfId="0" applyFont="1" applyFill="1" applyBorder="1" applyAlignment="1">
      <alignment horizontal="justify" vertical="center" wrapText="1"/>
    </xf>
    <xf numFmtId="0" fontId="19" fillId="7" borderId="7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justify" vertical="center" wrapText="1"/>
    </xf>
    <xf numFmtId="0" fontId="19" fillId="8" borderId="7" xfId="0" applyFont="1" applyFill="1" applyBorder="1" applyAlignment="1">
      <alignment horizontal="justify" vertical="center" wrapText="1"/>
    </xf>
    <xf numFmtId="0" fontId="19" fillId="8" borderId="8" xfId="0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7" fillId="10" borderId="7" xfId="0" applyFont="1" applyFill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19" fillId="11" borderId="10" xfId="0" applyFont="1" applyFill="1" applyBorder="1" applyAlignment="1">
      <alignment horizontal="justify" vertical="center" wrapText="1"/>
    </xf>
    <xf numFmtId="0" fontId="19" fillId="11" borderId="7" xfId="0" applyFont="1" applyFill="1" applyBorder="1" applyAlignment="1">
      <alignment horizontal="justify" vertical="center" wrapText="1"/>
    </xf>
    <xf numFmtId="0" fontId="7" fillId="11" borderId="2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horizontal="justify" vertical="center" wrapText="1"/>
    </xf>
    <xf numFmtId="0" fontId="19" fillId="12" borderId="7" xfId="0" applyFont="1" applyFill="1" applyBorder="1" applyAlignment="1">
      <alignment horizontal="justify" vertical="center" wrapText="1"/>
    </xf>
    <xf numFmtId="0" fontId="7" fillId="12" borderId="7" xfId="0" applyFont="1" applyFill="1" applyBorder="1" applyAlignment="1">
      <alignment horizontal="justify" vertical="center" wrapText="1"/>
    </xf>
    <xf numFmtId="0" fontId="20" fillId="12" borderId="7" xfId="0" applyFont="1" applyFill="1" applyBorder="1" applyAlignment="1">
      <alignment horizontal="justify" vertical="center" wrapText="1"/>
    </xf>
    <xf numFmtId="0" fontId="19" fillId="12" borderId="11" xfId="0" applyFont="1" applyFill="1" applyBorder="1" applyAlignment="1">
      <alignment horizontal="left" vertical="center" wrapText="1"/>
    </xf>
    <xf numFmtId="0" fontId="19" fillId="12" borderId="8" xfId="0" applyFont="1" applyFill="1" applyBorder="1" applyAlignment="1">
      <alignment horizontal="justify" vertical="center" wrapText="1"/>
    </xf>
    <xf numFmtId="0" fontId="7" fillId="12" borderId="9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21" fillId="7" borderId="12" xfId="0" applyFont="1" applyFill="1" applyBorder="1" applyAlignment="1" applyProtection="1">
      <alignment vertical="center" wrapText="1"/>
    </xf>
    <xf numFmtId="9" fontId="2" fillId="7" borderId="12" xfId="4" applyFont="1" applyFill="1" applyBorder="1" applyAlignment="1" applyProtection="1">
      <alignment horizontal="center" vertical="center" wrapText="1"/>
    </xf>
    <xf numFmtId="0" fontId="18" fillId="7" borderId="12" xfId="0" applyFont="1" applyFill="1" applyBorder="1" applyAlignment="1" applyProtection="1">
      <alignment vertical="center" wrapText="1"/>
    </xf>
    <xf numFmtId="9" fontId="10" fillId="7" borderId="12" xfId="4" applyFont="1" applyFill="1" applyBorder="1" applyAlignment="1" applyProtection="1">
      <alignment horizontal="center" vertical="center" wrapText="1"/>
    </xf>
    <xf numFmtId="9" fontId="2" fillId="7" borderId="13" xfId="4" applyFont="1" applyFill="1" applyBorder="1" applyAlignment="1" applyProtection="1">
      <alignment vertical="center" wrapText="1"/>
    </xf>
    <xf numFmtId="9" fontId="22" fillId="7" borderId="15" xfId="4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7" xfId="0" applyFont="1" applyFill="1" applyBorder="1" applyAlignment="1" applyProtection="1">
      <alignment horizontal="left" vertical="center" wrapText="1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justify" vertical="center" wrapText="1"/>
      <protection locked="0"/>
    </xf>
    <xf numFmtId="9" fontId="23" fillId="0" borderId="3" xfId="4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10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justify" vertical="center" wrapText="1"/>
      <protection locked="0"/>
    </xf>
    <xf numFmtId="9" fontId="23" fillId="0" borderId="17" xfId="4" applyFont="1" applyFill="1" applyBorder="1" applyAlignment="1" applyProtection="1">
      <alignment horizontal="center" vertical="center" wrapText="1"/>
      <protection locked="0"/>
    </xf>
    <xf numFmtId="9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9" xfId="0" applyFont="1" applyFill="1" applyBorder="1" applyAlignment="1" applyProtection="1">
      <alignment vertical="center" wrapText="1"/>
    </xf>
    <xf numFmtId="9" fontId="24" fillId="7" borderId="20" xfId="4" applyFont="1" applyFill="1" applyBorder="1" applyAlignment="1" applyProtection="1">
      <alignment horizontal="center" vertical="center" wrapText="1"/>
    </xf>
    <xf numFmtId="1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9" fillId="7" borderId="22" xfId="0" applyFont="1" applyFill="1" applyBorder="1" applyAlignment="1" applyProtection="1">
      <alignment horizontal="center" vertical="center" wrapText="1"/>
    </xf>
    <xf numFmtId="0" fontId="25" fillId="7" borderId="0" xfId="0" applyFont="1" applyFill="1" applyProtection="1"/>
    <xf numFmtId="0" fontId="11" fillId="13" borderId="2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vertical="center" wrapText="1"/>
    </xf>
    <xf numFmtId="0" fontId="26" fillId="7" borderId="0" xfId="0" applyFont="1" applyFill="1" applyBorder="1" applyAlignment="1" applyProtection="1">
      <alignment vertical="center"/>
    </xf>
    <xf numFmtId="0" fontId="25" fillId="7" borderId="0" xfId="0" applyFont="1" applyFill="1" applyAlignment="1" applyProtection="1">
      <alignment horizontal="center"/>
    </xf>
    <xf numFmtId="0" fontId="25" fillId="7" borderId="0" xfId="0" applyFont="1" applyFill="1" applyAlignment="1" applyProtection="1">
      <alignment horizontal="justify" vertical="center" wrapText="1"/>
    </xf>
    <xf numFmtId="0" fontId="1" fillId="14" borderId="24" xfId="0" applyFont="1" applyFill="1" applyBorder="1" applyAlignment="1" applyProtection="1">
      <alignment vertical="center" wrapText="1"/>
    </xf>
    <xf numFmtId="0" fontId="1" fillId="14" borderId="25" xfId="0" applyFont="1" applyFill="1" applyBorder="1" applyAlignment="1" applyProtection="1">
      <alignment vertical="center" wrapText="1"/>
    </xf>
    <xf numFmtId="0" fontId="1" fillId="16" borderId="14" xfId="0" applyFont="1" applyFill="1" applyBorder="1" applyAlignment="1" applyProtection="1">
      <alignment horizontal="center" vertical="center" wrapText="1"/>
    </xf>
    <xf numFmtId="0" fontId="1" fillId="16" borderId="5" xfId="0" applyFont="1" applyFill="1" applyBorder="1" applyAlignment="1" applyProtection="1">
      <alignment horizontal="center" vertical="center" wrapText="1"/>
    </xf>
    <xf numFmtId="0" fontId="1" fillId="15" borderId="23" xfId="0" applyFont="1" applyFill="1" applyBorder="1" applyAlignment="1" applyProtection="1">
      <alignment horizontal="center" vertical="center" wrapText="1"/>
    </xf>
    <xf numFmtId="0" fontId="2" fillId="15" borderId="26" xfId="0" applyFont="1" applyFill="1" applyBorder="1" applyAlignment="1" applyProtection="1">
      <alignment horizontal="center" vertical="center" wrapText="1"/>
    </xf>
    <xf numFmtId="0" fontId="1" fillId="15" borderId="7" xfId="0" applyFont="1" applyFill="1" applyBorder="1" applyAlignment="1" applyProtection="1">
      <alignment horizontal="center" vertical="center" wrapText="1"/>
    </xf>
    <xf numFmtId="0" fontId="1" fillId="15" borderId="2" xfId="0" applyFont="1" applyFill="1" applyBorder="1" applyAlignment="1" applyProtection="1">
      <alignment horizontal="center" vertical="center" wrapText="1"/>
    </xf>
    <xf numFmtId="0" fontId="1" fillId="16" borderId="27" xfId="0" applyFont="1" applyFill="1" applyBorder="1" applyAlignment="1" applyProtection="1">
      <alignment horizontal="center" vertical="center" wrapText="1"/>
    </xf>
    <xf numFmtId="0" fontId="1" fillId="16" borderId="27" xfId="0" applyFont="1" applyFill="1" applyBorder="1" applyAlignment="1" applyProtection="1">
      <alignment vertical="center" wrapText="1"/>
    </xf>
    <xf numFmtId="0" fontId="1" fillId="15" borderId="28" xfId="0" applyFont="1" applyFill="1" applyBorder="1" applyAlignment="1" applyProtection="1">
      <alignment horizontal="center" vertical="center" wrapText="1"/>
    </xf>
    <xf numFmtId="0" fontId="2" fillId="15" borderId="29" xfId="0" applyFont="1" applyFill="1" applyBorder="1" applyAlignment="1" applyProtection="1">
      <alignment horizontal="center" vertical="center" wrapText="1"/>
    </xf>
    <xf numFmtId="0" fontId="1" fillId="15" borderId="11" xfId="0" applyFont="1" applyFill="1" applyBorder="1" applyAlignment="1" applyProtection="1">
      <alignment horizontal="center" vertical="center" wrapText="1"/>
    </xf>
    <xf numFmtId="0" fontId="1" fillId="15" borderId="6" xfId="0" applyFont="1" applyFill="1" applyBorder="1" applyAlignment="1" applyProtection="1">
      <alignment horizontal="center" vertical="center" wrapText="1"/>
    </xf>
    <xf numFmtId="0" fontId="26" fillId="15" borderId="6" xfId="0" applyFont="1" applyFill="1" applyBorder="1" applyAlignment="1" applyProtection="1">
      <alignment horizontal="center"/>
    </xf>
    <xf numFmtId="0" fontId="1" fillId="17" borderId="6" xfId="0" applyFont="1" applyFill="1" applyBorder="1" applyAlignment="1" applyProtection="1">
      <alignment horizontal="center" vertical="center" wrapText="1"/>
    </xf>
    <xf numFmtId="0" fontId="1" fillId="20" borderId="6" xfId="0" applyFont="1" applyFill="1" applyBorder="1" applyAlignment="1" applyProtection="1">
      <alignment horizontal="center" vertical="center" wrapText="1"/>
    </xf>
    <xf numFmtId="0" fontId="1" fillId="18" borderId="6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1" fillId="19" borderId="6" xfId="0" applyFont="1" applyFill="1" applyBorder="1" applyAlignment="1" applyProtection="1">
      <alignment horizontal="center" vertical="center" wrapText="1"/>
    </xf>
    <xf numFmtId="0" fontId="1" fillId="19" borderId="3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vertical="center" wrapText="1"/>
    </xf>
    <xf numFmtId="0" fontId="23" fillId="7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5" fillId="0" borderId="2" xfId="4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</xf>
    <xf numFmtId="9" fontId="23" fillId="0" borderId="3" xfId="0" applyNumberFormat="1" applyFont="1" applyFill="1" applyBorder="1" applyAlignment="1" applyProtection="1">
      <alignment horizontal="center" vertical="center" wrapText="1"/>
    </xf>
    <xf numFmtId="9" fontId="23" fillId="0" borderId="3" xfId="4" applyFont="1" applyFill="1" applyBorder="1" applyAlignment="1" applyProtection="1">
      <alignment horizontal="center" vertical="center" wrapText="1"/>
    </xf>
    <xf numFmtId="9" fontId="14" fillId="0" borderId="3" xfId="4" applyFont="1" applyFill="1" applyBorder="1" applyAlignment="1" applyProtection="1">
      <alignment horizontal="center" vertical="center" wrapText="1"/>
    </xf>
    <xf numFmtId="0" fontId="23" fillId="0" borderId="0" xfId="0" applyFont="1" applyFill="1" applyProtection="1"/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9" fontId="23" fillId="0" borderId="17" xfId="4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vertical="center" wrapText="1"/>
    </xf>
    <xf numFmtId="3" fontId="23" fillId="0" borderId="2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9" fontId="30" fillId="0" borderId="2" xfId="4" applyFont="1" applyFill="1" applyBorder="1" applyAlignment="1" applyProtection="1">
      <alignment horizontal="center" vertical="center" wrapText="1"/>
    </xf>
    <xf numFmtId="1" fontId="23" fillId="0" borderId="2" xfId="0" applyNumberFormat="1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justify" vertical="center" wrapText="1"/>
    </xf>
    <xf numFmtId="9" fontId="23" fillId="0" borderId="2" xfId="0" applyNumberFormat="1" applyFont="1" applyFill="1" applyBorder="1" applyAlignment="1" applyProtection="1">
      <alignment horizontal="justify" vertical="center" wrapText="1"/>
    </xf>
    <xf numFmtId="0" fontId="1" fillId="21" borderId="31" xfId="0" applyFont="1" applyFill="1" applyBorder="1" applyAlignment="1" applyProtection="1">
      <alignment vertical="center" wrapText="1"/>
    </xf>
    <xf numFmtId="0" fontId="0" fillId="0" borderId="19" xfId="0" applyBorder="1" applyProtection="1"/>
    <xf numFmtId="0" fontId="21" fillId="7" borderId="19" xfId="0" applyFont="1" applyFill="1" applyBorder="1" applyAlignment="1" applyProtection="1">
      <alignment horizontal="center" vertical="center" wrapText="1"/>
    </xf>
    <xf numFmtId="0" fontId="21" fillId="7" borderId="0" xfId="0" applyFont="1" applyFill="1" applyBorder="1" applyAlignment="1" applyProtection="1">
      <alignment vertical="center" wrapText="1"/>
    </xf>
    <xf numFmtId="0" fontId="21" fillId="7" borderId="0" xfId="0" applyFont="1" applyFill="1" applyBorder="1" applyAlignment="1" applyProtection="1">
      <alignment horizontal="justify" vertical="center" wrapText="1"/>
    </xf>
    <xf numFmtId="0" fontId="21" fillId="7" borderId="0" xfId="0" applyFont="1" applyFill="1" applyProtection="1"/>
    <xf numFmtId="9" fontId="2" fillId="7" borderId="0" xfId="4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Protection="1"/>
    <xf numFmtId="0" fontId="26" fillId="7" borderId="0" xfId="0" applyFont="1" applyFill="1" applyBorder="1" applyAlignment="1" applyProtection="1">
      <alignment vertical="top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1" fillId="7" borderId="32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justify" vertical="center" wrapText="1"/>
    </xf>
    <xf numFmtId="0" fontId="25" fillId="7" borderId="0" xfId="0" applyFont="1" applyFill="1" applyAlignment="1" applyProtection="1">
      <alignment vertical="top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Font="1" applyProtection="1"/>
    <xf numFmtId="0" fontId="0" fillId="0" borderId="0" xfId="0" applyBorder="1" applyProtection="1"/>
    <xf numFmtId="0" fontId="31" fillId="0" borderId="0" xfId="0" applyFont="1" applyBorder="1" applyAlignment="1" applyProtection="1">
      <alignment vertical="center" wrapText="1"/>
    </xf>
    <xf numFmtId="0" fontId="32" fillId="22" borderId="22" xfId="0" applyFont="1" applyFill="1" applyBorder="1" applyAlignment="1" applyProtection="1">
      <alignment horizontal="center" vertical="center" wrapText="1"/>
    </xf>
    <xf numFmtId="0" fontId="33" fillId="22" borderId="23" xfId="0" applyFont="1" applyFill="1" applyBorder="1" applyAlignment="1" applyProtection="1">
      <alignment vertical="center" wrapText="1"/>
    </xf>
    <xf numFmtId="0" fontId="31" fillId="0" borderId="0" xfId="0" applyFont="1" applyBorder="1" applyProtection="1"/>
    <xf numFmtId="0" fontId="32" fillId="22" borderId="22" xfId="0" applyFont="1" applyFill="1" applyBorder="1" applyAlignment="1" applyProtection="1">
      <alignment horizontal="center" vertical="center"/>
    </xf>
    <xf numFmtId="0" fontId="32" fillId="22" borderId="2" xfId="0" applyFont="1" applyFill="1" applyBorder="1" applyAlignment="1" applyProtection="1">
      <alignment horizontal="center" vertical="center"/>
    </xf>
    <xf numFmtId="0" fontId="26" fillId="8" borderId="22" xfId="0" applyFont="1" applyFill="1" applyBorder="1" applyAlignment="1" applyProtection="1"/>
    <xf numFmtId="0" fontId="26" fillId="0" borderId="2" xfId="0" applyFont="1" applyBorder="1" applyAlignment="1" applyProtection="1">
      <alignment horizontal="left"/>
    </xf>
    <xf numFmtId="0" fontId="25" fillId="8" borderId="2" xfId="0" applyFont="1" applyFill="1" applyBorder="1" applyAlignment="1" applyProtection="1"/>
    <xf numFmtId="0" fontId="25" fillId="0" borderId="2" xfId="0" applyFont="1" applyBorder="1" applyAlignment="1" applyProtection="1">
      <alignment horizontal="left"/>
    </xf>
    <xf numFmtId="0" fontId="25" fillId="8" borderId="22" xfId="0" applyFont="1" applyFill="1" applyBorder="1" applyAlignment="1" applyProtection="1"/>
    <xf numFmtId="0" fontId="34" fillId="0" borderId="0" xfId="0" applyFont="1" applyAlignment="1" applyProtection="1">
      <alignment horizontal="left"/>
    </xf>
    <xf numFmtId="0" fontId="35" fillId="0" borderId="2" xfId="0" applyFont="1" applyBorder="1" applyAlignment="1" applyProtection="1">
      <alignment horizontal="left"/>
    </xf>
    <xf numFmtId="0" fontId="26" fillId="8" borderId="2" xfId="0" applyFont="1" applyFill="1" applyBorder="1" applyAlignment="1" applyProtection="1"/>
    <xf numFmtId="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14" borderId="25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/>
    </xf>
    <xf numFmtId="9" fontId="0" fillId="0" borderId="0" xfId="4" applyFont="1"/>
    <xf numFmtId="41" fontId="0" fillId="0" borderId="0" xfId="9" applyFont="1"/>
    <xf numFmtId="0" fontId="13" fillId="0" borderId="3" xfId="4" applyNumberFormat="1" applyFont="1" applyFill="1" applyBorder="1" applyAlignment="1" applyProtection="1">
      <alignment horizontal="center" vertical="center" wrapText="1"/>
    </xf>
    <xf numFmtId="9" fontId="13" fillId="0" borderId="3" xfId="4" applyNumberFormat="1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14" fontId="12" fillId="5" borderId="5" xfId="0" applyNumberFormat="1" applyFont="1" applyFill="1" applyBorder="1" applyAlignment="1" applyProtection="1">
      <alignment horizontal="center" vertical="center" wrapText="1"/>
    </xf>
    <xf numFmtId="10" fontId="41" fillId="7" borderId="12" xfId="4" applyNumberFormat="1" applyFont="1" applyFill="1" applyBorder="1" applyAlignment="1" applyProtection="1">
      <alignment horizontal="center" vertical="center" wrapText="1"/>
    </xf>
    <xf numFmtId="0" fontId="14" fillId="0" borderId="3" xfId="4" applyNumberFormat="1" applyFont="1" applyBorder="1" applyAlignment="1">
      <alignment horizontal="center" vertical="center" wrapText="1"/>
    </xf>
    <xf numFmtId="0" fontId="42" fillId="0" borderId="2" xfId="0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vertical="center" wrapText="1"/>
    </xf>
    <xf numFmtId="0" fontId="43" fillId="7" borderId="2" xfId="0" applyFont="1" applyFill="1" applyBorder="1" applyAlignment="1" applyProtection="1">
      <alignment vertical="center" wrapText="1"/>
    </xf>
    <xf numFmtId="0" fontId="43" fillId="0" borderId="2" xfId="0" applyFont="1" applyFill="1" applyBorder="1" applyAlignment="1" applyProtection="1">
      <alignment horizontal="justify" vertical="center" wrapText="1"/>
    </xf>
    <xf numFmtId="9" fontId="44" fillId="0" borderId="2" xfId="4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left" vertical="center" wrapText="1"/>
    </xf>
    <xf numFmtId="0" fontId="43" fillId="0" borderId="2" xfId="0" applyFont="1" applyFill="1" applyBorder="1" applyAlignment="1" applyProtection="1">
      <alignment horizontal="center" vertical="center"/>
    </xf>
    <xf numFmtId="0" fontId="4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3" xfId="4" applyNumberFormat="1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justify" vertical="center" wrapText="1"/>
      <protection locked="0"/>
    </xf>
    <xf numFmtId="9" fontId="43" fillId="0" borderId="17" xfId="4" applyFont="1" applyFill="1" applyBorder="1" applyAlignment="1" applyProtection="1">
      <alignment horizontal="center" vertical="center" wrapText="1"/>
      <protection locked="0"/>
    </xf>
    <xf numFmtId="9" fontId="43" fillId="0" borderId="3" xfId="4" applyFont="1" applyFill="1" applyBorder="1" applyAlignment="1" applyProtection="1">
      <alignment horizontal="center" vertical="center" wrapText="1"/>
    </xf>
    <xf numFmtId="9" fontId="4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7" xfId="0" applyFont="1" applyFill="1" applyBorder="1" applyAlignment="1" applyProtection="1">
      <alignment horizontal="left" vertical="center" wrapText="1"/>
      <protection locked="0"/>
    </xf>
    <xf numFmtId="0" fontId="43" fillId="0" borderId="2" xfId="0" applyFont="1" applyFill="1" applyBorder="1" applyAlignment="1" applyProtection="1">
      <alignment horizontal="center" vertical="center" wrapText="1"/>
      <protection locked="0"/>
    </xf>
    <xf numFmtId="1" fontId="43" fillId="0" borderId="2" xfId="4" applyNumberFormat="1" applyFont="1" applyFill="1" applyBorder="1" applyAlignment="1" applyProtection="1">
      <alignment horizontal="center" vertical="center" wrapText="1"/>
    </xf>
    <xf numFmtId="0" fontId="43" fillId="0" borderId="18" xfId="0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Fill="1" applyProtection="1"/>
    <xf numFmtId="9" fontId="43" fillId="0" borderId="2" xfId="4" applyFont="1" applyFill="1" applyBorder="1" applyAlignment="1" applyProtection="1">
      <alignment horizontal="center" vertical="center" wrapText="1"/>
    </xf>
    <xf numFmtId="9" fontId="42" fillId="0" borderId="3" xfId="4" applyNumberFormat="1" applyFont="1" applyFill="1" applyBorder="1" applyAlignment="1" applyProtection="1">
      <alignment horizontal="center" vertical="center" wrapText="1"/>
    </xf>
    <xf numFmtId="10" fontId="43" fillId="0" borderId="2" xfId="4" applyNumberFormat="1" applyFont="1" applyFill="1" applyBorder="1" applyAlignment="1" applyProtection="1">
      <alignment horizontal="center" vertical="center" wrapText="1"/>
    </xf>
    <xf numFmtId="9" fontId="43" fillId="0" borderId="2" xfId="4" applyFont="1" applyFill="1" applyBorder="1" applyAlignment="1" applyProtection="1">
      <alignment horizontal="center" vertical="center"/>
    </xf>
    <xf numFmtId="165" fontId="42" fillId="0" borderId="3" xfId="4" applyNumberFormat="1" applyFont="1" applyFill="1" applyBorder="1" applyAlignment="1" applyProtection="1">
      <alignment horizontal="center" vertical="center" wrapText="1"/>
    </xf>
    <xf numFmtId="165" fontId="44" fillId="0" borderId="2" xfId="4" applyNumberFormat="1" applyFont="1" applyFill="1" applyBorder="1" applyAlignment="1" applyProtection="1">
      <alignment horizontal="center" vertical="center" wrapText="1"/>
    </xf>
    <xf numFmtId="9" fontId="43" fillId="0" borderId="2" xfId="0" applyNumberFormat="1" applyFont="1" applyFill="1" applyBorder="1" applyAlignment="1" applyProtection="1">
      <alignment horizontal="center" vertical="center" wrapText="1"/>
    </xf>
    <xf numFmtId="9" fontId="43" fillId="0" borderId="17" xfId="0" applyNumberFormat="1" applyFont="1" applyBorder="1" applyAlignment="1" applyProtection="1">
      <alignment horizontal="center" vertical="center" wrapText="1"/>
      <protection locked="0"/>
    </xf>
    <xf numFmtId="0" fontId="11" fillId="13" borderId="2" xfId="0" applyFont="1" applyFill="1" applyBorder="1" applyAlignment="1" applyProtection="1">
      <alignment horizontal="center" vertical="center" wrapText="1"/>
    </xf>
    <xf numFmtId="165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10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10" fontId="43" fillId="0" borderId="17" xfId="4" applyNumberFormat="1" applyFont="1" applyFill="1" applyBorder="1" applyAlignment="1" applyProtection="1">
      <alignment horizontal="center" vertical="center" wrapText="1"/>
      <protection locked="0"/>
    </xf>
    <xf numFmtId="10" fontId="46" fillId="7" borderId="12" xfId="4" applyNumberFormat="1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vertical="center" wrapText="1"/>
    </xf>
    <xf numFmtId="0" fontId="2" fillId="7" borderId="43" xfId="0" applyFont="1" applyFill="1" applyBorder="1" applyAlignment="1" applyProtection="1">
      <alignment horizontal="left" vertical="center" wrapText="1"/>
    </xf>
    <xf numFmtId="0" fontId="2" fillId="7" borderId="39" xfId="0" applyFont="1" applyFill="1" applyBorder="1" applyAlignment="1" applyProtection="1">
      <alignment horizontal="left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center" vertical="center" wrapText="1"/>
    </xf>
    <xf numFmtId="22" fontId="39" fillId="24" borderId="44" xfId="0" applyNumberFormat="1" applyFont="1" applyFill="1" applyBorder="1" applyAlignment="1" applyProtection="1">
      <alignment horizontal="center" vertical="center"/>
    </xf>
    <xf numFmtId="22" fontId="39" fillId="24" borderId="36" xfId="0" applyNumberFormat="1" applyFont="1" applyFill="1" applyBorder="1" applyAlignment="1" applyProtection="1">
      <alignment horizontal="center" vertical="center"/>
    </xf>
    <xf numFmtId="22" fontId="39" fillId="24" borderId="45" xfId="0" applyNumberFormat="1" applyFont="1" applyFill="1" applyBorder="1" applyAlignment="1" applyProtection="1">
      <alignment horizontal="center" vertical="center"/>
    </xf>
    <xf numFmtId="0" fontId="39" fillId="8" borderId="46" xfId="0" applyFont="1" applyFill="1" applyBorder="1" applyAlignment="1" applyProtection="1">
      <alignment horizontal="center" vertical="center"/>
    </xf>
    <xf numFmtId="0" fontId="39" fillId="8" borderId="28" xfId="0" applyFont="1" applyFill="1" applyBorder="1" applyAlignment="1" applyProtection="1">
      <alignment horizontal="center" vertical="center"/>
    </xf>
    <xf numFmtId="0" fontId="39" fillId="8" borderId="47" xfId="0" applyFont="1" applyFill="1" applyBorder="1" applyAlignment="1" applyProtection="1">
      <alignment horizontal="center" vertical="center"/>
    </xf>
    <xf numFmtId="0" fontId="26" fillId="7" borderId="0" xfId="0" applyFont="1" applyFill="1" applyBorder="1" applyAlignment="1" applyProtection="1">
      <alignment horizontal="right" vertical="center" wrapText="1"/>
    </xf>
    <xf numFmtId="0" fontId="37" fillId="20" borderId="12" xfId="0" applyFont="1" applyFill="1" applyBorder="1" applyAlignment="1" applyProtection="1">
      <alignment horizontal="center" vertical="center" wrapText="1"/>
    </xf>
    <xf numFmtId="0" fontId="4" fillId="16" borderId="40" xfId="0" applyFont="1" applyFill="1" applyBorder="1" applyAlignment="1" applyProtection="1">
      <alignment horizontal="center" vertical="center" wrapText="1"/>
    </xf>
    <xf numFmtId="0" fontId="4" fillId="16" borderId="37" xfId="0" applyFont="1" applyFill="1" applyBorder="1" applyAlignment="1" applyProtection="1">
      <alignment horizontal="center" vertical="center" wrapText="1"/>
    </xf>
    <xf numFmtId="0" fontId="4" fillId="16" borderId="41" xfId="0" applyFont="1" applyFill="1" applyBorder="1" applyAlignment="1" applyProtection="1">
      <alignment horizontal="center" vertical="center" wrapText="1"/>
    </xf>
    <xf numFmtId="0" fontId="4" fillId="16" borderId="0" xfId="0" applyFont="1" applyFill="1" applyBorder="1" applyAlignment="1" applyProtection="1">
      <alignment horizontal="center" vertical="center" wrapText="1"/>
    </xf>
    <xf numFmtId="0" fontId="4" fillId="16" borderId="42" xfId="0" applyFont="1" applyFill="1" applyBorder="1" applyAlignment="1" applyProtection="1">
      <alignment horizontal="center" vertical="center" wrapText="1"/>
    </xf>
    <xf numFmtId="0" fontId="4" fillId="16" borderId="32" xfId="0" applyFont="1" applyFill="1" applyBorder="1" applyAlignment="1" applyProtection="1">
      <alignment horizontal="center" vertical="center" wrapText="1"/>
    </xf>
    <xf numFmtId="0" fontId="36" fillId="7" borderId="44" xfId="0" applyFont="1" applyFill="1" applyBorder="1" applyAlignment="1" applyProtection="1">
      <alignment horizontal="center" vertical="center" wrapText="1"/>
    </xf>
    <xf numFmtId="0" fontId="36" fillId="7" borderId="36" xfId="0" applyFont="1" applyFill="1" applyBorder="1" applyAlignment="1" applyProtection="1">
      <alignment horizontal="center" vertical="center" wrapText="1"/>
    </xf>
    <xf numFmtId="0" fontId="36" fillId="7" borderId="9" xfId="0" applyFont="1" applyFill="1" applyBorder="1" applyAlignment="1" applyProtection="1">
      <alignment horizontal="center" vertical="center" wrapText="1"/>
    </xf>
    <xf numFmtId="0" fontId="1" fillId="15" borderId="36" xfId="0" applyFont="1" applyFill="1" applyBorder="1" applyAlignment="1" applyProtection="1">
      <alignment horizontal="center" vertical="center" wrapText="1"/>
    </xf>
    <xf numFmtId="0" fontId="1" fillId="15" borderId="37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1" fillId="17" borderId="3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center" wrapText="1"/>
    </xf>
    <xf numFmtId="0" fontId="36" fillId="7" borderId="23" xfId="0" applyFont="1" applyFill="1" applyBorder="1" applyAlignment="1" applyProtection="1">
      <alignment horizontal="center" vertical="center" wrapText="1"/>
    </xf>
    <xf numFmtId="0" fontId="36" fillId="7" borderId="7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justify" vertical="center" wrapText="1"/>
    </xf>
    <xf numFmtId="0" fontId="1" fillId="14" borderId="25" xfId="0" applyFont="1" applyFill="1" applyBorder="1" applyAlignment="1" applyProtection="1">
      <alignment horizontal="center" vertical="center" wrapText="1"/>
    </xf>
    <xf numFmtId="0" fontId="40" fillId="21" borderId="43" xfId="0" applyFont="1" applyFill="1" applyBorder="1" applyAlignment="1" applyProtection="1">
      <alignment horizontal="center" vertical="center" wrapText="1"/>
    </xf>
    <xf numFmtId="0" fontId="0" fillId="0" borderId="39" xfId="0" applyBorder="1" applyAlignment="1" applyProtection="1"/>
    <xf numFmtId="0" fontId="1" fillId="18" borderId="3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38" fillId="20" borderId="38" xfId="0" applyFont="1" applyFill="1" applyBorder="1" applyAlignment="1" applyProtection="1">
      <alignment horizontal="center" vertical="center" wrapText="1"/>
    </xf>
    <xf numFmtId="0" fontId="38" fillId="20" borderId="39" xfId="0" applyFont="1" applyFill="1" applyBorder="1" applyAlignment="1" applyProtection="1">
      <alignment horizontal="center" vertical="center" wrapText="1"/>
    </xf>
    <xf numFmtId="0" fontId="38" fillId="20" borderId="15" xfId="0" applyFont="1" applyFill="1" applyBorder="1" applyAlignment="1" applyProtection="1">
      <alignment horizontal="center" vertical="center" wrapText="1"/>
    </xf>
    <xf numFmtId="0" fontId="37" fillId="9" borderId="12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1" fillId="20" borderId="3" xfId="0" applyFont="1" applyFill="1" applyBorder="1" applyAlignment="1" applyProtection="1">
      <alignment horizontal="center" vertical="center" wrapText="1"/>
    </xf>
    <xf numFmtId="0" fontId="1" fillId="20" borderId="2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center" vertical="center" wrapText="1"/>
    </xf>
    <xf numFmtId="0" fontId="45" fillId="23" borderId="12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top" wrapText="1"/>
    </xf>
    <xf numFmtId="0" fontId="36" fillId="7" borderId="23" xfId="0" applyFont="1" applyFill="1" applyBorder="1" applyAlignment="1" applyProtection="1">
      <alignment horizontal="center" vertical="top" wrapText="1"/>
    </xf>
    <xf numFmtId="0" fontId="36" fillId="7" borderId="7" xfId="0" applyFont="1" applyFill="1" applyBorder="1" applyAlignment="1" applyProtection="1">
      <alignment horizontal="center" vertical="top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1" fillId="19" borderId="3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1" fillId="19" borderId="16" xfId="0" applyFont="1" applyFill="1" applyBorder="1" applyAlignment="1" applyProtection="1">
      <alignment horizontal="center" vertical="center" wrapText="1"/>
    </xf>
    <xf numFmtId="0" fontId="1" fillId="19" borderId="34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0" fontId="4" fillId="9" borderId="6" xfId="0" applyFont="1" applyFill="1" applyBorder="1" applyAlignment="1" applyProtection="1">
      <alignment horizontal="center" vertical="center" wrapText="1"/>
    </xf>
    <xf numFmtId="0" fontId="4" fillId="19" borderId="6" xfId="0" applyFont="1" applyFill="1" applyBorder="1" applyAlignment="1" applyProtection="1">
      <alignment horizontal="center" vertical="center" wrapText="1"/>
    </xf>
    <xf numFmtId="0" fontId="4" fillId="19" borderId="2" xfId="0" applyFont="1" applyFill="1" applyBorder="1" applyAlignment="1" applyProtection="1">
      <alignment horizontal="center" vertical="center" wrapText="1"/>
    </xf>
    <xf numFmtId="0" fontId="4" fillId="18" borderId="6" xfId="0" applyFont="1" applyFill="1" applyBorder="1" applyAlignment="1" applyProtection="1">
      <alignment horizontal="center" vertical="center" wrapText="1"/>
    </xf>
    <xf numFmtId="0" fontId="4" fillId="17" borderId="2" xfId="0" applyFont="1" applyFill="1" applyBorder="1" applyAlignment="1" applyProtection="1">
      <alignment horizontal="center" vertical="center" wrapText="1"/>
    </xf>
    <xf numFmtId="0" fontId="11" fillId="13" borderId="33" xfId="0" applyFont="1" applyFill="1" applyBorder="1" applyAlignment="1" applyProtection="1">
      <alignment horizontal="center" vertical="center" wrapText="1"/>
    </xf>
    <xf numFmtId="0" fontId="11" fillId="13" borderId="3" xfId="0" applyFont="1" applyFill="1" applyBorder="1" applyAlignment="1" applyProtection="1">
      <alignment horizontal="center" vertical="center" wrapText="1"/>
    </xf>
    <xf numFmtId="0" fontId="11" fillId="13" borderId="16" xfId="0" applyFont="1" applyFill="1" applyBorder="1" applyAlignment="1" applyProtection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</xf>
    <xf numFmtId="0" fontId="11" fillId="13" borderId="34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4" xfId="0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 vertical="center"/>
    </xf>
    <xf numFmtId="0" fontId="4" fillId="15" borderId="7" xfId="0" applyFont="1" applyFill="1" applyBorder="1" applyAlignment="1" applyProtection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</xf>
    <xf numFmtId="0" fontId="4" fillId="15" borderId="11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</cellXfs>
  <cellStyles count="10">
    <cellStyle name="Amarillo" xfId="1" xr:uid="{00000000-0005-0000-0000-000000000000}"/>
    <cellStyle name="Millares [0]" xfId="9" builtinId="6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73</xdr:row>
      <xdr:rowOff>121228</xdr:rowOff>
    </xdr:from>
    <xdr:to>
      <xdr:col>1</xdr:col>
      <xdr:colOff>2753592</xdr:colOff>
      <xdr:row>77</xdr:row>
      <xdr:rowOff>17319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A18C399-B69D-4CBF-BEE9-B581F6873746}"/>
            </a:ext>
          </a:extLst>
        </xdr:cNvPr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73</xdr:row>
      <xdr:rowOff>173182</xdr:rowOff>
    </xdr:from>
    <xdr:to>
      <xdr:col>2</xdr:col>
      <xdr:colOff>675409</xdr:colOff>
      <xdr:row>76</xdr:row>
      <xdr:rowOff>103909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6AC19A3-ECF9-44CF-A62B-941F7C7CD29F}"/>
            </a:ext>
          </a:extLst>
        </xdr:cNvPr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79</xdr:row>
      <xdr:rowOff>155864</xdr:rowOff>
    </xdr:from>
    <xdr:to>
      <xdr:col>1</xdr:col>
      <xdr:colOff>2736273</xdr:colOff>
      <xdr:row>83</xdr:row>
      <xdr:rowOff>51955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B0316AD1-8927-4DD7-901D-E57222CC8C83}"/>
            </a:ext>
          </a:extLst>
        </xdr:cNvPr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3134597</xdr:colOff>
      <xdr:row>80</xdr:row>
      <xdr:rowOff>51952</xdr:rowOff>
    </xdr:from>
    <xdr:to>
      <xdr:col>2</xdr:col>
      <xdr:colOff>675415</xdr:colOff>
      <xdr:row>82</xdr:row>
      <xdr:rowOff>173179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E4FE451-82EB-46E7-A588-F0A85F041794}"/>
            </a:ext>
          </a:extLst>
        </xdr:cNvPr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85</xdr:row>
      <xdr:rowOff>121232</xdr:rowOff>
    </xdr:from>
    <xdr:to>
      <xdr:col>1</xdr:col>
      <xdr:colOff>2736260</xdr:colOff>
      <xdr:row>89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6D4D0B8-D2A2-469F-BAB1-058DF57D9C70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86</xdr:row>
      <xdr:rowOff>17318</xdr:rowOff>
    </xdr:from>
    <xdr:to>
      <xdr:col>2</xdr:col>
      <xdr:colOff>675409</xdr:colOff>
      <xdr:row>88</xdr:row>
      <xdr:rowOff>138545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AE40F881-CA7C-4186-9876-09033557BF60}"/>
            </a:ext>
          </a:extLst>
        </xdr:cNvPr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91</xdr:row>
      <xdr:rowOff>34637</xdr:rowOff>
    </xdr:from>
    <xdr:to>
      <xdr:col>1</xdr:col>
      <xdr:colOff>2718955</xdr:colOff>
      <xdr:row>94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D50B743E-E38D-41B6-B0FB-7CE22D1C8AF6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91</xdr:row>
      <xdr:rowOff>121223</xdr:rowOff>
    </xdr:from>
    <xdr:to>
      <xdr:col>2</xdr:col>
      <xdr:colOff>658104</xdr:colOff>
      <xdr:row>94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2FF1FCEB-11AF-4ACB-991A-16A130A4BD63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96</xdr:row>
      <xdr:rowOff>121227</xdr:rowOff>
    </xdr:from>
    <xdr:to>
      <xdr:col>1</xdr:col>
      <xdr:colOff>2753592</xdr:colOff>
      <xdr:row>100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78EC8147-537A-4FFA-8F46-24F12528BA46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97</xdr:row>
      <xdr:rowOff>17313</xdr:rowOff>
    </xdr:from>
    <xdr:to>
      <xdr:col>2</xdr:col>
      <xdr:colOff>692741</xdr:colOff>
      <xdr:row>99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B290A5C-6D99-4D15-91B9-75CCBEC6BCB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101</xdr:row>
      <xdr:rowOff>138545</xdr:rowOff>
    </xdr:from>
    <xdr:to>
      <xdr:col>1</xdr:col>
      <xdr:colOff>2753592</xdr:colOff>
      <xdr:row>105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3EDC53CB-A191-40FB-9A15-97F59E145D70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102</xdr:row>
      <xdr:rowOff>34631</xdr:rowOff>
    </xdr:from>
    <xdr:to>
      <xdr:col>2</xdr:col>
      <xdr:colOff>692741</xdr:colOff>
      <xdr:row>104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BA34A5F6-A84E-4E4C-AFB2-A59429A86F63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108</xdr:row>
      <xdr:rowOff>0</xdr:rowOff>
    </xdr:from>
    <xdr:to>
      <xdr:col>1</xdr:col>
      <xdr:colOff>2788228</xdr:colOff>
      <xdr:row>111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E5C468BE-D59C-4B90-8B67-75C5A63B0FF2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108</xdr:row>
      <xdr:rowOff>86586</xdr:rowOff>
    </xdr:from>
    <xdr:to>
      <xdr:col>2</xdr:col>
      <xdr:colOff>727377</xdr:colOff>
      <xdr:row>111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C26B686B-90C2-4D7C-9D6A-E98888352592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113</xdr:row>
      <xdr:rowOff>103909</xdr:rowOff>
    </xdr:from>
    <xdr:to>
      <xdr:col>1</xdr:col>
      <xdr:colOff>2753591</xdr:colOff>
      <xdr:row>117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323DB08F-B1CB-4C1F-A5BE-A960FC39B6B9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113</xdr:row>
      <xdr:rowOff>190495</xdr:rowOff>
    </xdr:from>
    <xdr:to>
      <xdr:col>2</xdr:col>
      <xdr:colOff>692740</xdr:colOff>
      <xdr:row>116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ED9CC7F6-E35E-4C71-B15F-0ADBFCAE3A3F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29" name="AutoShape 38" descr="Resultado de imagen para boton agregar icono">
          <a:extLst>
            <a:ext uri="{FF2B5EF4-FFF2-40B4-BE49-F238E27FC236}">
              <a16:creationId xmlns:a16="http://schemas.microsoft.com/office/drawing/2014/main" id="{B498D2E0-4B25-48D1-926A-6089A09585D3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0" name="AutoShape 39" descr="Resultado de imagen para boton agregar icono">
          <a:extLst>
            <a:ext uri="{FF2B5EF4-FFF2-40B4-BE49-F238E27FC236}">
              <a16:creationId xmlns:a16="http://schemas.microsoft.com/office/drawing/2014/main" id="{678E1D1C-5296-499C-9FBE-0666DEB0C88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1" name="AutoShape 40" descr="Resultado de imagen para boton agregar icono">
          <a:extLst>
            <a:ext uri="{FF2B5EF4-FFF2-40B4-BE49-F238E27FC236}">
              <a16:creationId xmlns:a16="http://schemas.microsoft.com/office/drawing/2014/main" id="{3AEA31C4-C99D-43DC-908E-D06AB674F34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2" name="AutoShape 42" descr="Z">
          <a:extLst>
            <a:ext uri="{FF2B5EF4-FFF2-40B4-BE49-F238E27FC236}">
              <a16:creationId xmlns:a16="http://schemas.microsoft.com/office/drawing/2014/main" id="{3B2817B8-6557-4559-9263-234C727CB8CD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19"/>
  <sheetViews>
    <sheetView showGridLines="0" tabSelected="1" topLeftCell="A37" zoomScale="40" zoomScaleNormal="40" workbookViewId="0">
      <selection activeCell="E8" sqref="E8:H8"/>
    </sheetView>
  </sheetViews>
  <sheetFormatPr baseColWidth="10" defaultColWidth="0" defaultRowHeight="15" zeroHeight="1" x14ac:dyDescent="0.25"/>
  <cols>
    <col min="1" max="1" width="24.140625" style="60" customWidth="1"/>
    <col min="2" max="2" width="69" style="60" customWidth="1"/>
    <col min="3" max="3" width="36.42578125" style="60" customWidth="1"/>
    <col min="4" max="4" width="69.28515625" style="134" customWidth="1"/>
    <col min="5" max="5" width="18.28515625" style="135" customWidth="1"/>
    <col min="6" max="6" width="24.28515625" style="60" customWidth="1"/>
    <col min="7" max="7" width="50.7109375" style="60" customWidth="1"/>
    <col min="8" max="8" width="87.42578125" style="60" customWidth="1"/>
    <col min="9" max="9" width="33.85546875" style="60" customWidth="1"/>
    <col min="10" max="10" width="24.5703125" style="60" customWidth="1"/>
    <col min="11" max="11" width="26.42578125" style="60" customWidth="1"/>
    <col min="12" max="12" width="10.7109375" style="60" customWidth="1"/>
    <col min="13" max="13" width="8.7109375" style="60" customWidth="1"/>
    <col min="14" max="14" width="9.42578125" style="60" customWidth="1"/>
    <col min="15" max="15" width="11.5703125" style="60" customWidth="1"/>
    <col min="16" max="16" width="20.85546875" style="60" customWidth="1"/>
    <col min="17" max="17" width="14.42578125" style="60" customWidth="1"/>
    <col min="18" max="18" width="18.140625" style="60" customWidth="1"/>
    <col min="19" max="19" width="14.7109375" style="60" customWidth="1"/>
    <col min="20" max="20" width="45.7109375" style="60" customWidth="1"/>
    <col min="21" max="21" width="11.42578125" style="60" customWidth="1"/>
    <col min="22" max="22" width="11.28515625" style="60" customWidth="1"/>
    <col min="23" max="23" width="12" style="60" customWidth="1"/>
    <col min="24" max="24" width="18.42578125" style="60" customWidth="1"/>
    <col min="25" max="25" width="56.140625" style="60" customWidth="1"/>
    <col min="26" max="26" width="30" style="60" customWidth="1"/>
    <col min="27" max="27" width="11.140625" style="60" customWidth="1"/>
    <col min="28" max="29" width="16.42578125" style="60" customWidth="1"/>
    <col min="30" max="30" width="85.42578125" style="60" customWidth="1"/>
    <col min="31" max="31" width="17.85546875" style="60" customWidth="1"/>
    <col min="32" max="38" width="11.42578125" style="60" customWidth="1"/>
    <col min="39" max="39" width="14.85546875" style="60" customWidth="1"/>
    <col min="40" max="40" width="14.5703125" style="60" customWidth="1"/>
    <col min="41" max="41" width="20.7109375" style="60" customWidth="1"/>
    <col min="42" max="42" width="31.7109375" style="60" customWidth="1"/>
    <col min="43" max="43" width="22.85546875" style="60" customWidth="1"/>
    <col min="44" max="44" width="18.42578125" style="60" customWidth="1"/>
    <col min="45" max="45" width="21.85546875" style="60" customWidth="1"/>
    <col min="46" max="46" width="19.85546875" style="60" customWidth="1"/>
    <col min="47" max="16384" width="0" style="60" hidden="1"/>
  </cols>
  <sheetData>
    <row r="1" spans="1:46" ht="40.5" customHeight="1" x14ac:dyDescent="0.25">
      <c r="A1" s="210" t="s">
        <v>0</v>
      </c>
      <c r="B1" s="211"/>
      <c r="C1" s="211"/>
      <c r="D1" s="211"/>
      <c r="E1" s="211"/>
      <c r="F1" s="211"/>
      <c r="G1" s="211"/>
      <c r="H1" s="21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46" ht="40.5" customHeight="1" thickBot="1" x14ac:dyDescent="0.3">
      <c r="A2" s="213" t="s">
        <v>1</v>
      </c>
      <c r="B2" s="214"/>
      <c r="C2" s="214"/>
      <c r="D2" s="214"/>
      <c r="E2" s="214"/>
      <c r="F2" s="214"/>
      <c r="G2" s="214"/>
      <c r="H2" s="215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46" ht="36.75" customHeight="1" x14ac:dyDescent="0.25">
      <c r="A3" s="205" t="s">
        <v>2</v>
      </c>
      <c r="B3" s="61">
        <v>2019</v>
      </c>
      <c r="C3" s="270" t="s">
        <v>3</v>
      </c>
      <c r="D3" s="271"/>
      <c r="E3" s="271"/>
      <c r="F3" s="271"/>
      <c r="G3" s="271"/>
      <c r="H3" s="27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</row>
    <row r="4" spans="1:46" ht="36.75" customHeight="1" x14ac:dyDescent="0.25">
      <c r="A4" s="205" t="s">
        <v>4</v>
      </c>
      <c r="B4" s="61"/>
      <c r="C4" s="63" t="s">
        <v>5</v>
      </c>
      <c r="D4" s="200" t="s">
        <v>6</v>
      </c>
      <c r="E4" s="273" t="s">
        <v>7</v>
      </c>
      <c r="F4" s="273"/>
      <c r="G4" s="273"/>
      <c r="H4" s="274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</row>
    <row r="5" spans="1:46" ht="69" customHeight="1" x14ac:dyDescent="0.25">
      <c r="A5" s="205" t="s">
        <v>8</v>
      </c>
      <c r="B5" s="61" t="s">
        <v>9</v>
      </c>
      <c r="C5" s="59">
        <v>1</v>
      </c>
      <c r="D5" s="168">
        <v>43490</v>
      </c>
      <c r="E5" s="275" t="s">
        <v>10</v>
      </c>
      <c r="F5" s="275"/>
      <c r="G5" s="275"/>
      <c r="H5" s="276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</row>
    <row r="6" spans="1:46" ht="72" customHeight="1" x14ac:dyDescent="0.25">
      <c r="A6" s="205"/>
      <c r="B6" s="61"/>
      <c r="C6" s="59">
        <v>2</v>
      </c>
      <c r="D6" s="168">
        <v>43550</v>
      </c>
      <c r="E6" s="275" t="s">
        <v>11</v>
      </c>
      <c r="F6" s="275"/>
      <c r="G6" s="275"/>
      <c r="H6" s="276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5"/>
      <c r="AQ6" s="64"/>
      <c r="AR6" s="64"/>
      <c r="AS6" s="64"/>
      <c r="AT6" s="64"/>
    </row>
    <row r="7" spans="1:46" ht="84.75" customHeight="1" thickBot="1" x14ac:dyDescent="0.3">
      <c r="A7" s="205"/>
      <c r="B7" s="61"/>
      <c r="C7" s="169">
        <v>3</v>
      </c>
      <c r="D7" s="170">
        <v>43578</v>
      </c>
      <c r="E7" s="208" t="s">
        <v>267</v>
      </c>
      <c r="F7" s="208"/>
      <c r="G7" s="208"/>
      <c r="H7" s="209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6"/>
      <c r="AB7" s="66"/>
      <c r="AC7" s="66"/>
      <c r="AD7" s="66"/>
      <c r="AE7" s="66"/>
      <c r="AF7" s="256"/>
      <c r="AG7" s="256"/>
      <c r="AH7" s="256"/>
      <c r="AI7" s="256"/>
      <c r="AJ7" s="256"/>
      <c r="AK7" s="256"/>
      <c r="AL7" s="256"/>
      <c r="AM7" s="256"/>
      <c r="AN7" s="256"/>
      <c r="AO7" s="256"/>
      <c r="AP7" s="256"/>
      <c r="AQ7" s="256"/>
      <c r="AR7" s="256"/>
      <c r="AS7" s="256"/>
      <c r="AT7" s="256"/>
    </row>
    <row r="8" spans="1:46" ht="80.25" customHeight="1" thickBot="1" x14ac:dyDescent="0.3">
      <c r="A8" s="206"/>
      <c r="B8" s="207"/>
      <c r="C8" s="169">
        <v>4</v>
      </c>
      <c r="D8" s="170">
        <v>43679</v>
      </c>
      <c r="E8" s="208" t="s">
        <v>284</v>
      </c>
      <c r="F8" s="208"/>
      <c r="G8" s="208"/>
      <c r="H8" s="209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6"/>
      <c r="AS8" s="256"/>
      <c r="AT8" s="256"/>
    </row>
    <row r="9" spans="1:46" x14ac:dyDescent="0.25">
      <c r="A9" s="65"/>
      <c r="B9" s="65"/>
      <c r="C9" s="65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163"/>
      <c r="U9" s="67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</row>
    <row r="10" spans="1:46" x14ac:dyDescent="0.25">
      <c r="A10" s="68"/>
      <c r="B10" s="62"/>
      <c r="C10" s="62"/>
      <c r="D10" s="277"/>
      <c r="E10" s="277"/>
      <c r="F10" s="277"/>
      <c r="G10" s="277"/>
      <c r="H10" s="277"/>
      <c r="I10" s="277"/>
      <c r="J10" s="277"/>
      <c r="K10" s="277"/>
      <c r="L10" s="260"/>
      <c r="M10" s="260"/>
      <c r="N10" s="260"/>
      <c r="O10" s="260"/>
      <c r="P10" s="160"/>
      <c r="Q10" s="160"/>
      <c r="R10" s="160"/>
      <c r="S10" s="160"/>
      <c r="T10" s="160"/>
      <c r="U10" s="160"/>
      <c r="V10" s="260"/>
      <c r="W10" s="260"/>
      <c r="X10" s="161"/>
      <c r="Y10" s="161"/>
      <c r="Z10" s="161"/>
      <c r="AA10" s="260"/>
      <c r="AB10" s="260"/>
      <c r="AC10" s="161"/>
      <c r="AD10" s="161"/>
      <c r="AE10" s="161"/>
      <c r="AF10" s="260"/>
      <c r="AG10" s="260"/>
      <c r="AH10" s="161"/>
      <c r="AI10" s="161"/>
      <c r="AJ10" s="161"/>
      <c r="AK10" s="260"/>
      <c r="AL10" s="260"/>
      <c r="AM10" s="161"/>
      <c r="AN10" s="161"/>
      <c r="AO10" s="161"/>
      <c r="AP10" s="260"/>
      <c r="AQ10" s="260"/>
      <c r="AR10" s="260"/>
      <c r="AS10" s="161"/>
      <c r="AT10" s="161"/>
    </row>
    <row r="11" spans="1:46" ht="15.75" thickBot="1" x14ac:dyDescent="0.3">
      <c r="A11" s="62"/>
      <c r="B11" s="62"/>
      <c r="C11" s="62"/>
      <c r="D11" s="69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</row>
    <row r="12" spans="1:46" ht="15" customHeight="1" x14ac:dyDescent="0.25">
      <c r="A12" s="218" t="s">
        <v>12</v>
      </c>
      <c r="B12" s="219"/>
      <c r="C12" s="70"/>
      <c r="D12" s="279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69" t="s">
        <v>13</v>
      </c>
      <c r="W12" s="269"/>
      <c r="X12" s="269"/>
      <c r="Y12" s="269"/>
      <c r="Z12" s="269"/>
      <c r="AA12" s="268" t="s">
        <v>13</v>
      </c>
      <c r="AB12" s="268"/>
      <c r="AC12" s="268"/>
      <c r="AD12" s="268"/>
      <c r="AE12" s="268"/>
      <c r="AF12" s="269" t="s">
        <v>13</v>
      </c>
      <c r="AG12" s="269"/>
      <c r="AH12" s="269"/>
      <c r="AI12" s="269"/>
      <c r="AJ12" s="269"/>
      <c r="AK12" s="265" t="s">
        <v>13</v>
      </c>
      <c r="AL12" s="265"/>
      <c r="AM12" s="265"/>
      <c r="AN12" s="265"/>
      <c r="AO12" s="265"/>
      <c r="AP12" s="267" t="s">
        <v>13</v>
      </c>
      <c r="AQ12" s="267"/>
      <c r="AR12" s="267"/>
      <c r="AS12" s="267"/>
      <c r="AT12" s="267"/>
    </row>
    <row r="13" spans="1:46" ht="15.75" customHeight="1" thickBot="1" x14ac:dyDescent="0.3">
      <c r="A13" s="220"/>
      <c r="B13" s="221"/>
      <c r="C13" s="71"/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64" t="s">
        <v>14</v>
      </c>
      <c r="W13" s="264"/>
      <c r="X13" s="264"/>
      <c r="Y13" s="264"/>
      <c r="Z13" s="264"/>
      <c r="AA13" s="268" t="s">
        <v>15</v>
      </c>
      <c r="AB13" s="268"/>
      <c r="AC13" s="268"/>
      <c r="AD13" s="268"/>
      <c r="AE13" s="268"/>
      <c r="AF13" s="264" t="s">
        <v>16</v>
      </c>
      <c r="AG13" s="264"/>
      <c r="AH13" s="264"/>
      <c r="AI13" s="264"/>
      <c r="AJ13" s="264"/>
      <c r="AK13" s="265" t="s">
        <v>17</v>
      </c>
      <c r="AL13" s="265"/>
      <c r="AM13" s="265"/>
      <c r="AN13" s="265"/>
      <c r="AO13" s="265"/>
      <c r="AP13" s="266" t="s">
        <v>18</v>
      </c>
      <c r="AQ13" s="266"/>
      <c r="AR13" s="266"/>
      <c r="AS13" s="266"/>
      <c r="AT13" s="266"/>
    </row>
    <row r="14" spans="1:46" ht="15" customHeight="1" thickBot="1" x14ac:dyDescent="0.3">
      <c r="A14" s="222"/>
      <c r="B14" s="223"/>
      <c r="C14" s="153"/>
      <c r="D14" s="227" t="s">
        <v>19</v>
      </c>
      <c r="E14" s="228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9"/>
      <c r="T14" s="159"/>
      <c r="U14" s="159"/>
      <c r="V14" s="230"/>
      <c r="W14" s="230"/>
      <c r="X14" s="249" t="s">
        <v>20</v>
      </c>
      <c r="Y14" s="230" t="s">
        <v>21</v>
      </c>
      <c r="Z14" s="230" t="s">
        <v>22</v>
      </c>
      <c r="AA14" s="239"/>
      <c r="AB14" s="239"/>
      <c r="AC14" s="239" t="s">
        <v>20</v>
      </c>
      <c r="AD14" s="239" t="s">
        <v>21</v>
      </c>
      <c r="AE14" s="239" t="s">
        <v>22</v>
      </c>
      <c r="AF14" s="230"/>
      <c r="AG14" s="230"/>
      <c r="AH14" s="230" t="s">
        <v>20</v>
      </c>
      <c r="AI14" s="230" t="s">
        <v>21</v>
      </c>
      <c r="AJ14" s="230" t="s">
        <v>22</v>
      </c>
      <c r="AK14" s="258"/>
      <c r="AL14" s="258"/>
      <c r="AM14" s="258" t="s">
        <v>20</v>
      </c>
      <c r="AN14" s="258" t="s">
        <v>21</v>
      </c>
      <c r="AO14" s="258" t="s">
        <v>22</v>
      </c>
      <c r="AP14" s="257" t="s">
        <v>23</v>
      </c>
      <c r="AQ14" s="257"/>
      <c r="AR14" s="257"/>
      <c r="AS14" s="257" t="s">
        <v>20</v>
      </c>
      <c r="AT14" s="262" t="s">
        <v>24</v>
      </c>
    </row>
    <row r="15" spans="1:46" ht="43.5" customHeight="1" thickBot="1" x14ac:dyDescent="0.3">
      <c r="A15" s="72" t="s">
        <v>25</v>
      </c>
      <c r="B15" s="73" t="s">
        <v>26</v>
      </c>
      <c r="C15" s="236" t="s">
        <v>27</v>
      </c>
      <c r="D15" s="74" t="s">
        <v>28</v>
      </c>
      <c r="E15" s="75" t="s">
        <v>29</v>
      </c>
      <c r="F15" s="76" t="s">
        <v>30</v>
      </c>
      <c r="G15" s="77" t="s">
        <v>31</v>
      </c>
      <c r="H15" s="77" t="s">
        <v>32</v>
      </c>
      <c r="I15" s="77" t="s">
        <v>33</v>
      </c>
      <c r="J15" s="77" t="s">
        <v>34</v>
      </c>
      <c r="K15" s="77" t="s">
        <v>35</v>
      </c>
      <c r="L15" s="77" t="s">
        <v>36</v>
      </c>
      <c r="M15" s="77" t="s">
        <v>37</v>
      </c>
      <c r="N15" s="77" t="s">
        <v>38</v>
      </c>
      <c r="O15" s="77" t="s">
        <v>39</v>
      </c>
      <c r="P15" s="77" t="s">
        <v>40</v>
      </c>
      <c r="Q15" s="77" t="s">
        <v>41</v>
      </c>
      <c r="R15" s="77" t="s">
        <v>42</v>
      </c>
      <c r="S15" s="77" t="s">
        <v>43</v>
      </c>
      <c r="T15" s="77" t="s">
        <v>44</v>
      </c>
      <c r="U15" s="77" t="s">
        <v>45</v>
      </c>
      <c r="V15" s="158" t="s">
        <v>46</v>
      </c>
      <c r="W15" s="158" t="s">
        <v>47</v>
      </c>
      <c r="X15" s="250"/>
      <c r="Y15" s="231"/>
      <c r="Z15" s="231"/>
      <c r="AA15" s="157" t="s">
        <v>46</v>
      </c>
      <c r="AB15" s="157" t="s">
        <v>47</v>
      </c>
      <c r="AC15" s="240"/>
      <c r="AD15" s="240"/>
      <c r="AE15" s="240"/>
      <c r="AF15" s="158" t="s">
        <v>46</v>
      </c>
      <c r="AG15" s="158" t="s">
        <v>47</v>
      </c>
      <c r="AH15" s="231"/>
      <c r="AI15" s="231"/>
      <c r="AJ15" s="231"/>
      <c r="AK15" s="156" t="s">
        <v>46</v>
      </c>
      <c r="AL15" s="156" t="s">
        <v>47</v>
      </c>
      <c r="AM15" s="259"/>
      <c r="AN15" s="259"/>
      <c r="AO15" s="259"/>
      <c r="AP15" s="162" t="s">
        <v>31</v>
      </c>
      <c r="AQ15" s="162" t="s">
        <v>46</v>
      </c>
      <c r="AR15" s="162" t="s">
        <v>47</v>
      </c>
      <c r="AS15" s="261"/>
      <c r="AT15" s="263"/>
    </row>
    <row r="16" spans="1:46" ht="15.75" thickBot="1" x14ac:dyDescent="0.3">
      <c r="A16" s="78"/>
      <c r="B16" s="79"/>
      <c r="C16" s="236"/>
      <c r="D16" s="80" t="s">
        <v>48</v>
      </c>
      <c r="E16" s="81"/>
      <c r="F16" s="82" t="s">
        <v>48</v>
      </c>
      <c r="G16" s="83" t="s">
        <v>48</v>
      </c>
      <c r="H16" s="83" t="s">
        <v>48</v>
      </c>
      <c r="I16" s="83" t="s">
        <v>48</v>
      </c>
      <c r="J16" s="83" t="s">
        <v>48</v>
      </c>
      <c r="K16" s="83" t="s">
        <v>48</v>
      </c>
      <c r="L16" s="84" t="s">
        <v>48</v>
      </c>
      <c r="M16" s="84" t="s">
        <v>48</v>
      </c>
      <c r="N16" s="84" t="s">
        <v>48</v>
      </c>
      <c r="O16" s="84" t="s">
        <v>48</v>
      </c>
      <c r="P16" s="83" t="s">
        <v>48</v>
      </c>
      <c r="Q16" s="83" t="s">
        <v>48</v>
      </c>
      <c r="R16" s="83" t="s">
        <v>48</v>
      </c>
      <c r="S16" s="83" t="s">
        <v>48</v>
      </c>
      <c r="T16" s="83"/>
      <c r="U16" s="83"/>
      <c r="V16" s="85" t="s">
        <v>48</v>
      </c>
      <c r="W16" s="85"/>
      <c r="X16" s="86" t="s">
        <v>48</v>
      </c>
      <c r="Y16" s="85" t="s">
        <v>48</v>
      </c>
      <c r="Z16" s="85" t="s">
        <v>48</v>
      </c>
      <c r="AA16" s="87" t="s">
        <v>48</v>
      </c>
      <c r="AB16" s="87" t="s">
        <v>48</v>
      </c>
      <c r="AC16" s="87" t="s">
        <v>48</v>
      </c>
      <c r="AD16" s="87" t="s">
        <v>48</v>
      </c>
      <c r="AE16" s="87" t="s">
        <v>48</v>
      </c>
      <c r="AF16" s="85" t="s">
        <v>48</v>
      </c>
      <c r="AG16" s="85" t="s">
        <v>48</v>
      </c>
      <c r="AH16" s="85"/>
      <c r="AI16" s="85" t="s">
        <v>48</v>
      </c>
      <c r="AJ16" s="85" t="s">
        <v>48</v>
      </c>
      <c r="AK16" s="88" t="s">
        <v>48</v>
      </c>
      <c r="AL16" s="88" t="s">
        <v>48</v>
      </c>
      <c r="AM16" s="88" t="s">
        <v>48</v>
      </c>
      <c r="AN16" s="88" t="s">
        <v>48</v>
      </c>
      <c r="AO16" s="88" t="s">
        <v>48</v>
      </c>
      <c r="AP16" s="89" t="s">
        <v>48</v>
      </c>
      <c r="AQ16" s="89"/>
      <c r="AR16" s="89" t="s">
        <v>48</v>
      </c>
      <c r="AS16" s="89" t="s">
        <v>48</v>
      </c>
      <c r="AT16" s="90" t="s">
        <v>48</v>
      </c>
    </row>
    <row r="17" spans="1:46" s="104" customFormat="1" ht="216" customHeight="1" thickBot="1" x14ac:dyDescent="0.3">
      <c r="A17" s="91">
        <v>1</v>
      </c>
      <c r="B17" s="92" t="s">
        <v>49</v>
      </c>
      <c r="C17" s="93" t="s">
        <v>50</v>
      </c>
      <c r="D17" s="94" t="s">
        <v>51</v>
      </c>
      <c r="E17" s="95">
        <v>0.05</v>
      </c>
      <c r="F17" s="96" t="s">
        <v>52</v>
      </c>
      <c r="G17" s="94" t="s">
        <v>53</v>
      </c>
      <c r="H17" s="94" t="s">
        <v>54</v>
      </c>
      <c r="I17" s="151" t="s">
        <v>55</v>
      </c>
      <c r="J17" s="96" t="s">
        <v>56</v>
      </c>
      <c r="K17" s="96" t="s">
        <v>57</v>
      </c>
      <c r="L17" s="97">
        <v>0</v>
      </c>
      <c r="M17" s="98">
        <v>0.1</v>
      </c>
      <c r="N17" s="97">
        <v>0</v>
      </c>
      <c r="O17" s="97">
        <v>0</v>
      </c>
      <c r="P17" s="99">
        <f>SUM(L17:O17)</f>
        <v>0.1</v>
      </c>
      <c r="Q17" s="97" t="s">
        <v>58</v>
      </c>
      <c r="R17" s="94" t="s">
        <v>59</v>
      </c>
      <c r="S17" s="94" t="s">
        <v>60</v>
      </c>
      <c r="T17" s="100" t="s">
        <v>61</v>
      </c>
      <c r="U17" s="100"/>
      <c r="V17" s="98">
        <v>0</v>
      </c>
      <c r="W17" s="45">
        <v>0</v>
      </c>
      <c r="X17" s="166" t="s">
        <v>62</v>
      </c>
      <c r="Y17" s="172" t="s">
        <v>62</v>
      </c>
      <c r="Z17" s="172" t="s">
        <v>62</v>
      </c>
      <c r="AA17" s="98">
        <v>0.1</v>
      </c>
      <c r="AB17" s="47">
        <v>6.04</v>
      </c>
      <c r="AC17" s="103">
        <v>1</v>
      </c>
      <c r="AD17" s="44" t="s">
        <v>276</v>
      </c>
      <c r="AE17" s="44" t="s">
        <v>283</v>
      </c>
      <c r="AF17" s="97">
        <v>0</v>
      </c>
      <c r="AG17" s="45"/>
      <c r="AH17" s="103" t="s">
        <v>62</v>
      </c>
      <c r="AI17" s="44"/>
      <c r="AJ17" s="44"/>
      <c r="AK17" s="97">
        <v>0</v>
      </c>
      <c r="AL17" s="45"/>
      <c r="AM17" s="103" t="s">
        <v>62</v>
      </c>
      <c r="AN17" s="40"/>
      <c r="AO17" s="44"/>
      <c r="AP17" s="94" t="s">
        <v>53</v>
      </c>
      <c r="AQ17" s="101">
        <v>0.1</v>
      </c>
      <c r="AR17" s="50"/>
      <c r="AS17" s="103">
        <f>AR17/AQ17</f>
        <v>0</v>
      </c>
      <c r="AT17" s="41"/>
    </row>
    <row r="18" spans="1:46" s="104" customFormat="1" ht="93" customHeight="1" thickBot="1" x14ac:dyDescent="0.3">
      <c r="A18" s="91">
        <v>1</v>
      </c>
      <c r="B18" s="92" t="s">
        <v>49</v>
      </c>
      <c r="C18" s="93" t="s">
        <v>50</v>
      </c>
      <c r="D18" s="94" t="s">
        <v>63</v>
      </c>
      <c r="E18" s="95">
        <v>0.05</v>
      </c>
      <c r="F18" s="96" t="s">
        <v>52</v>
      </c>
      <c r="G18" s="94" t="s">
        <v>64</v>
      </c>
      <c r="H18" s="94" t="s">
        <v>65</v>
      </c>
      <c r="I18" s="105">
        <v>0.253</v>
      </c>
      <c r="J18" s="96" t="s">
        <v>66</v>
      </c>
      <c r="K18" s="96" t="s">
        <v>67</v>
      </c>
      <c r="L18" s="97">
        <v>0</v>
      </c>
      <c r="M18" s="98">
        <v>0.4</v>
      </c>
      <c r="N18" s="98">
        <v>0.55000000000000004</v>
      </c>
      <c r="O18" s="98">
        <v>0.65</v>
      </c>
      <c r="P18" s="99">
        <f>+O18</f>
        <v>0.65</v>
      </c>
      <c r="Q18" s="97" t="s">
        <v>68</v>
      </c>
      <c r="R18" s="94" t="s">
        <v>69</v>
      </c>
      <c r="S18" s="94" t="s">
        <v>60</v>
      </c>
      <c r="T18" s="100" t="s">
        <v>70</v>
      </c>
      <c r="U18" s="100"/>
      <c r="V18" s="98">
        <v>0</v>
      </c>
      <c r="W18" s="49">
        <v>0.36299999999999999</v>
      </c>
      <c r="X18" s="166" t="s">
        <v>62</v>
      </c>
      <c r="Y18" s="46" t="s">
        <v>254</v>
      </c>
      <c r="Z18" s="46" t="s">
        <v>255</v>
      </c>
      <c r="AA18" s="98">
        <v>0.4</v>
      </c>
      <c r="AB18" s="202">
        <v>0.379</v>
      </c>
      <c r="AC18" s="103">
        <f t="shared" ref="AC18:AC32" si="0">AB18/AA18</f>
        <v>0.94750000000000001</v>
      </c>
      <c r="AD18" s="44" t="s">
        <v>277</v>
      </c>
      <c r="AE18" s="44" t="s">
        <v>283</v>
      </c>
      <c r="AF18" s="98">
        <v>0.55000000000000004</v>
      </c>
      <c r="AG18" s="44"/>
      <c r="AH18" s="103">
        <f t="shared" ref="AH18:AH30" si="1">AG18/AF18</f>
        <v>0</v>
      </c>
      <c r="AI18" s="44"/>
      <c r="AJ18" s="44"/>
      <c r="AK18" s="98">
        <v>0.65</v>
      </c>
      <c r="AL18" s="45"/>
      <c r="AM18" s="103">
        <f t="shared" ref="AM18:AM33" si="2">AL18/AK18</f>
        <v>0</v>
      </c>
      <c r="AN18" s="40"/>
      <c r="AO18" s="44"/>
      <c r="AP18" s="94" t="s">
        <v>64</v>
      </c>
      <c r="AQ18" s="102">
        <v>0.65</v>
      </c>
      <c r="AR18" s="47"/>
      <c r="AS18" s="103">
        <f t="shared" ref="AS18:AS33" si="3">AR18/AQ18</f>
        <v>0</v>
      </c>
      <c r="AT18" s="41"/>
    </row>
    <row r="19" spans="1:46" s="104" customFormat="1" ht="77.25" customHeight="1" thickBot="1" x14ac:dyDescent="0.3">
      <c r="A19" s="91">
        <v>6</v>
      </c>
      <c r="B19" s="92" t="s">
        <v>71</v>
      </c>
      <c r="C19" s="93" t="s">
        <v>72</v>
      </c>
      <c r="D19" s="94" t="s">
        <v>73</v>
      </c>
      <c r="E19" s="95">
        <v>0.05</v>
      </c>
      <c r="F19" s="100" t="s">
        <v>52</v>
      </c>
      <c r="G19" s="92" t="s">
        <v>74</v>
      </c>
      <c r="H19" s="92" t="s">
        <v>75</v>
      </c>
      <c r="I19" s="152" t="s">
        <v>76</v>
      </c>
      <c r="J19" s="100" t="s">
        <v>66</v>
      </c>
      <c r="K19" s="100" t="s">
        <v>77</v>
      </c>
      <c r="L19" s="98">
        <v>0.09</v>
      </c>
      <c r="M19" s="98">
        <v>0.5</v>
      </c>
      <c r="N19" s="98">
        <v>0.55000000000000004</v>
      </c>
      <c r="O19" s="98">
        <v>0.95</v>
      </c>
      <c r="P19" s="106">
        <v>0.95</v>
      </c>
      <c r="Q19" s="97" t="s">
        <v>78</v>
      </c>
      <c r="R19" s="92" t="s">
        <v>79</v>
      </c>
      <c r="S19" s="94" t="s">
        <v>60</v>
      </c>
      <c r="T19" s="100" t="s">
        <v>79</v>
      </c>
      <c r="U19" s="100"/>
      <c r="V19" s="98">
        <v>0.09</v>
      </c>
      <c r="W19" s="49">
        <v>5.5199999999999999E-2</v>
      </c>
      <c r="X19" s="167">
        <f t="shared" ref="X19:X31" si="4">W19/V19</f>
        <v>0.6133333333333334</v>
      </c>
      <c r="Y19" s="46" t="s">
        <v>249</v>
      </c>
      <c r="Z19" s="46" t="s">
        <v>245</v>
      </c>
      <c r="AA19" s="98">
        <v>0.5</v>
      </c>
      <c r="AB19" s="201">
        <v>0.2301</v>
      </c>
      <c r="AC19" s="103">
        <f t="shared" si="0"/>
        <v>0.4602</v>
      </c>
      <c r="AD19" s="44" t="s">
        <v>270</v>
      </c>
      <c r="AE19" s="44" t="s">
        <v>283</v>
      </c>
      <c r="AF19" s="98">
        <v>0.55000000000000004</v>
      </c>
      <c r="AG19" s="45"/>
      <c r="AH19" s="103">
        <f t="shared" si="1"/>
        <v>0</v>
      </c>
      <c r="AI19" s="44"/>
      <c r="AJ19" s="44"/>
      <c r="AK19" s="98">
        <v>0.95</v>
      </c>
      <c r="AL19" s="45"/>
      <c r="AM19" s="103">
        <f t="shared" si="2"/>
        <v>0</v>
      </c>
      <c r="AN19" s="40"/>
      <c r="AO19" s="44"/>
      <c r="AP19" s="92" t="s">
        <v>74</v>
      </c>
      <c r="AQ19" s="102">
        <v>0.95</v>
      </c>
      <c r="AR19" s="50"/>
      <c r="AS19" s="103">
        <f t="shared" si="3"/>
        <v>0</v>
      </c>
      <c r="AT19" s="41"/>
    </row>
    <row r="20" spans="1:46" s="104" customFormat="1" ht="81.75" customHeight="1" thickBot="1" x14ac:dyDescent="0.3">
      <c r="A20" s="91">
        <v>6</v>
      </c>
      <c r="B20" s="92" t="s">
        <v>71</v>
      </c>
      <c r="C20" s="93" t="s">
        <v>72</v>
      </c>
      <c r="D20" s="94" t="s">
        <v>80</v>
      </c>
      <c r="E20" s="95">
        <v>0.04</v>
      </c>
      <c r="F20" s="100" t="s">
        <v>81</v>
      </c>
      <c r="G20" s="92" t="s">
        <v>82</v>
      </c>
      <c r="H20" s="92" t="s">
        <v>83</v>
      </c>
      <c r="I20" s="152" t="s">
        <v>84</v>
      </c>
      <c r="J20" s="100" t="s">
        <v>66</v>
      </c>
      <c r="K20" s="100" t="s">
        <v>85</v>
      </c>
      <c r="L20" s="98">
        <v>0.03</v>
      </c>
      <c r="M20" s="98">
        <v>0.05</v>
      </c>
      <c r="N20" s="98">
        <v>0.2</v>
      </c>
      <c r="O20" s="98">
        <v>0.4</v>
      </c>
      <c r="P20" s="99">
        <v>0.4</v>
      </c>
      <c r="Q20" s="97" t="s">
        <v>78</v>
      </c>
      <c r="R20" s="92" t="s">
        <v>79</v>
      </c>
      <c r="S20" s="94" t="s">
        <v>60</v>
      </c>
      <c r="T20" s="100" t="s">
        <v>79</v>
      </c>
      <c r="U20" s="100"/>
      <c r="V20" s="98">
        <v>0.03</v>
      </c>
      <c r="W20" s="49">
        <v>2.9000000000000001E-2</v>
      </c>
      <c r="X20" s="167">
        <f t="shared" si="4"/>
        <v>0.96666666666666679</v>
      </c>
      <c r="Y20" s="46" t="s">
        <v>246</v>
      </c>
      <c r="Z20" s="46" t="s">
        <v>245</v>
      </c>
      <c r="AA20" s="98">
        <v>0.05</v>
      </c>
      <c r="AB20" s="202">
        <v>8.8599999999999998E-2</v>
      </c>
      <c r="AC20" s="103">
        <v>1</v>
      </c>
      <c r="AD20" s="44" t="s">
        <v>271</v>
      </c>
      <c r="AE20" s="44" t="s">
        <v>283</v>
      </c>
      <c r="AF20" s="98">
        <v>0.2</v>
      </c>
      <c r="AG20" s="44"/>
      <c r="AH20" s="103">
        <f t="shared" si="1"/>
        <v>0</v>
      </c>
      <c r="AI20" s="44"/>
      <c r="AJ20" s="44"/>
      <c r="AK20" s="98">
        <v>0.4</v>
      </c>
      <c r="AL20" s="45"/>
      <c r="AM20" s="103">
        <f t="shared" si="2"/>
        <v>0</v>
      </c>
      <c r="AN20" s="40"/>
      <c r="AO20" s="44"/>
      <c r="AP20" s="92" t="s">
        <v>82</v>
      </c>
      <c r="AQ20" s="102">
        <v>0.4</v>
      </c>
      <c r="AR20" s="47"/>
      <c r="AS20" s="103">
        <f t="shared" si="3"/>
        <v>0</v>
      </c>
      <c r="AT20" s="41"/>
    </row>
    <row r="21" spans="1:46" s="104" customFormat="1" ht="84.75" customHeight="1" thickBot="1" x14ac:dyDescent="0.3">
      <c r="A21" s="91">
        <v>6</v>
      </c>
      <c r="B21" s="92" t="s">
        <v>71</v>
      </c>
      <c r="C21" s="93" t="s">
        <v>72</v>
      </c>
      <c r="D21" s="94" t="s">
        <v>262</v>
      </c>
      <c r="E21" s="95">
        <v>0.05</v>
      </c>
      <c r="F21" s="100" t="s">
        <v>81</v>
      </c>
      <c r="G21" s="92" t="s">
        <v>86</v>
      </c>
      <c r="H21" s="92" t="s">
        <v>87</v>
      </c>
      <c r="I21" s="152" t="s">
        <v>88</v>
      </c>
      <c r="J21" s="100" t="s">
        <v>66</v>
      </c>
      <c r="K21" s="100" t="s">
        <v>85</v>
      </c>
      <c r="L21" s="98">
        <v>0.05</v>
      </c>
      <c r="M21" s="98">
        <v>0.2</v>
      </c>
      <c r="N21" s="98">
        <v>0.4</v>
      </c>
      <c r="O21" s="98">
        <v>0.5</v>
      </c>
      <c r="P21" s="99">
        <v>0.5</v>
      </c>
      <c r="Q21" s="97" t="s">
        <v>78</v>
      </c>
      <c r="R21" s="92" t="s">
        <v>79</v>
      </c>
      <c r="S21" s="94" t="s">
        <v>60</v>
      </c>
      <c r="T21" s="100" t="s">
        <v>79</v>
      </c>
      <c r="U21" s="100"/>
      <c r="V21" s="98">
        <v>0.05</v>
      </c>
      <c r="W21" s="45">
        <v>5.5300000000000002E-2</v>
      </c>
      <c r="X21" s="167">
        <v>1</v>
      </c>
      <c r="Y21" s="46" t="s">
        <v>247</v>
      </c>
      <c r="Z21" s="46" t="s">
        <v>245</v>
      </c>
      <c r="AA21" s="98">
        <v>0.2</v>
      </c>
      <c r="AB21" s="202">
        <v>0.2089</v>
      </c>
      <c r="AC21" s="103">
        <v>1</v>
      </c>
      <c r="AD21" s="44" t="s">
        <v>271</v>
      </c>
      <c r="AE21" s="44" t="s">
        <v>283</v>
      </c>
      <c r="AF21" s="98">
        <v>0.4</v>
      </c>
      <c r="AG21" s="44"/>
      <c r="AH21" s="103">
        <f t="shared" si="1"/>
        <v>0</v>
      </c>
      <c r="AI21" s="44"/>
      <c r="AJ21" s="44"/>
      <c r="AK21" s="98">
        <v>0.5</v>
      </c>
      <c r="AL21" s="45"/>
      <c r="AM21" s="103">
        <f t="shared" si="2"/>
        <v>0</v>
      </c>
      <c r="AN21" s="40"/>
      <c r="AO21" s="51"/>
      <c r="AP21" s="92" t="s">
        <v>86</v>
      </c>
      <c r="AQ21" s="107">
        <v>0.5</v>
      </c>
      <c r="AR21" s="47"/>
      <c r="AS21" s="103">
        <f t="shared" si="3"/>
        <v>0</v>
      </c>
      <c r="AT21" s="41"/>
    </row>
    <row r="22" spans="1:46" s="104" customFormat="1" ht="75" customHeight="1" thickBot="1" x14ac:dyDescent="0.3">
      <c r="A22" s="91">
        <v>6</v>
      </c>
      <c r="B22" s="92" t="s">
        <v>71</v>
      </c>
      <c r="C22" s="93" t="s">
        <v>72</v>
      </c>
      <c r="D22" s="94" t="s">
        <v>263</v>
      </c>
      <c r="E22" s="95">
        <v>0.05</v>
      </c>
      <c r="F22" s="100" t="s">
        <v>81</v>
      </c>
      <c r="G22" s="92" t="s">
        <v>89</v>
      </c>
      <c r="H22" s="92" t="s">
        <v>90</v>
      </c>
      <c r="I22" s="152" t="s">
        <v>91</v>
      </c>
      <c r="J22" s="100" t="s">
        <v>66</v>
      </c>
      <c r="K22" s="100" t="s">
        <v>85</v>
      </c>
      <c r="L22" s="98">
        <v>7.0000000000000007E-2</v>
      </c>
      <c r="M22" s="98">
        <v>0.2</v>
      </c>
      <c r="N22" s="98">
        <v>0.4</v>
      </c>
      <c r="O22" s="98">
        <v>0.5</v>
      </c>
      <c r="P22" s="99">
        <f>+O22</f>
        <v>0.5</v>
      </c>
      <c r="Q22" s="97" t="s">
        <v>78</v>
      </c>
      <c r="R22" s="92" t="s">
        <v>79</v>
      </c>
      <c r="S22" s="94" t="s">
        <v>60</v>
      </c>
      <c r="T22" s="100" t="s">
        <v>79</v>
      </c>
      <c r="U22" s="100"/>
      <c r="V22" s="98">
        <v>7.0000000000000007E-2</v>
      </c>
      <c r="W22" s="49">
        <v>3.9399999999999998E-2</v>
      </c>
      <c r="X22" s="167">
        <f t="shared" si="4"/>
        <v>0.56285714285714272</v>
      </c>
      <c r="Y22" s="46" t="s">
        <v>248</v>
      </c>
      <c r="Z22" s="46" t="s">
        <v>245</v>
      </c>
      <c r="AA22" s="98">
        <v>0.2</v>
      </c>
      <c r="AB22" s="202">
        <v>0.24099999999999999</v>
      </c>
      <c r="AC22" s="103">
        <v>1</v>
      </c>
      <c r="AD22" s="44" t="s">
        <v>272</v>
      </c>
      <c r="AE22" s="44" t="s">
        <v>283</v>
      </c>
      <c r="AF22" s="98">
        <v>0.4</v>
      </c>
      <c r="AG22" s="44"/>
      <c r="AH22" s="103">
        <f t="shared" si="1"/>
        <v>0</v>
      </c>
      <c r="AI22" s="44"/>
      <c r="AJ22" s="44"/>
      <c r="AK22" s="98">
        <v>0.5</v>
      </c>
      <c r="AL22" s="45"/>
      <c r="AM22" s="103">
        <f t="shared" si="2"/>
        <v>0</v>
      </c>
      <c r="AN22" s="40"/>
      <c r="AO22" s="48"/>
      <c r="AP22" s="92" t="s">
        <v>89</v>
      </c>
      <c r="AQ22" s="108">
        <v>0.5</v>
      </c>
      <c r="AR22" s="47"/>
      <c r="AS22" s="103">
        <f t="shared" si="3"/>
        <v>0</v>
      </c>
      <c r="AT22" s="41"/>
    </row>
    <row r="23" spans="1:46" s="104" customFormat="1" ht="123" customHeight="1" thickBot="1" x14ac:dyDescent="0.3">
      <c r="A23" s="91">
        <v>1</v>
      </c>
      <c r="B23" s="92" t="s">
        <v>92</v>
      </c>
      <c r="C23" s="93" t="s">
        <v>93</v>
      </c>
      <c r="D23" s="92" t="s">
        <v>94</v>
      </c>
      <c r="E23" s="109">
        <v>0.04</v>
      </c>
      <c r="F23" s="97" t="s">
        <v>81</v>
      </c>
      <c r="G23" s="110" t="s">
        <v>95</v>
      </c>
      <c r="H23" s="110" t="s">
        <v>96</v>
      </c>
      <c r="I23" s="111">
        <v>11120</v>
      </c>
      <c r="J23" s="112" t="s">
        <v>56</v>
      </c>
      <c r="K23" s="112" t="s">
        <v>97</v>
      </c>
      <c r="L23" s="113">
        <v>0</v>
      </c>
      <c r="M23" s="113">
        <v>0.3</v>
      </c>
      <c r="N23" s="113">
        <v>0</v>
      </c>
      <c r="O23" s="113">
        <v>0.3</v>
      </c>
      <c r="P23" s="114">
        <v>0.6</v>
      </c>
      <c r="Q23" s="100" t="s">
        <v>58</v>
      </c>
      <c r="R23" s="114" t="s">
        <v>98</v>
      </c>
      <c r="S23" s="100" t="s">
        <v>99</v>
      </c>
      <c r="T23" s="100" t="s">
        <v>98</v>
      </c>
      <c r="U23" s="100"/>
      <c r="V23" s="113">
        <v>0</v>
      </c>
      <c r="W23" s="54">
        <v>0</v>
      </c>
      <c r="X23" s="166" t="s">
        <v>62</v>
      </c>
      <c r="Y23" s="52" t="s">
        <v>62</v>
      </c>
      <c r="Z23" s="52" t="s">
        <v>62</v>
      </c>
      <c r="AA23" s="113">
        <v>0.3</v>
      </c>
      <c r="AB23" s="53">
        <v>0.54</v>
      </c>
      <c r="AC23" s="103">
        <v>1</v>
      </c>
      <c r="AD23" s="51" t="s">
        <v>273</v>
      </c>
      <c r="AE23" s="44" t="s">
        <v>283</v>
      </c>
      <c r="AF23" s="113"/>
      <c r="AG23" s="51"/>
      <c r="AH23" s="103" t="s">
        <v>62</v>
      </c>
      <c r="AI23" s="51"/>
      <c r="AJ23" s="51"/>
      <c r="AK23" s="113">
        <v>0.3</v>
      </c>
      <c r="AL23" s="54"/>
      <c r="AM23" s="103">
        <f t="shared" si="2"/>
        <v>0</v>
      </c>
      <c r="AN23" s="42"/>
      <c r="AO23" s="48"/>
      <c r="AP23" s="110" t="s">
        <v>95</v>
      </c>
      <c r="AQ23" s="108">
        <v>0.6</v>
      </c>
      <c r="AR23" s="53"/>
      <c r="AS23" s="103">
        <f t="shared" si="3"/>
        <v>0</v>
      </c>
      <c r="AT23" s="43"/>
    </row>
    <row r="24" spans="1:46" s="104" customFormat="1" ht="138" customHeight="1" thickBot="1" x14ac:dyDescent="0.3">
      <c r="A24" s="91">
        <v>1</v>
      </c>
      <c r="B24" s="92" t="s">
        <v>92</v>
      </c>
      <c r="C24" s="93" t="s">
        <v>93</v>
      </c>
      <c r="D24" s="92" t="s">
        <v>100</v>
      </c>
      <c r="E24" s="109">
        <v>0.04</v>
      </c>
      <c r="F24" s="97" t="s">
        <v>81</v>
      </c>
      <c r="G24" s="110" t="s">
        <v>95</v>
      </c>
      <c r="H24" s="110" t="s">
        <v>101</v>
      </c>
      <c r="I24" s="111">
        <v>2569</v>
      </c>
      <c r="J24" s="112" t="s">
        <v>56</v>
      </c>
      <c r="K24" s="112" t="s">
        <v>97</v>
      </c>
      <c r="L24" s="113">
        <v>0</v>
      </c>
      <c r="M24" s="113">
        <v>0.3</v>
      </c>
      <c r="N24" s="113">
        <v>0</v>
      </c>
      <c r="O24" s="113">
        <v>0.3</v>
      </c>
      <c r="P24" s="114">
        <v>0.6</v>
      </c>
      <c r="Q24" s="100" t="s">
        <v>58</v>
      </c>
      <c r="R24" s="114" t="s">
        <v>98</v>
      </c>
      <c r="S24" s="100" t="s">
        <v>99</v>
      </c>
      <c r="T24" s="100" t="s">
        <v>102</v>
      </c>
      <c r="U24" s="100"/>
      <c r="V24" s="113">
        <v>0</v>
      </c>
      <c r="W24" s="54">
        <v>0</v>
      </c>
      <c r="X24" s="166" t="s">
        <v>62</v>
      </c>
      <c r="Y24" s="52" t="s">
        <v>62</v>
      </c>
      <c r="Z24" s="52" t="s">
        <v>62</v>
      </c>
      <c r="AA24" s="113">
        <v>0.3</v>
      </c>
      <c r="AB24" s="53">
        <v>0.51</v>
      </c>
      <c r="AC24" s="103">
        <v>1</v>
      </c>
      <c r="AD24" s="51" t="s">
        <v>273</v>
      </c>
      <c r="AE24" s="44" t="s">
        <v>283</v>
      </c>
      <c r="AF24" s="113"/>
      <c r="AG24" s="51"/>
      <c r="AH24" s="103" t="s">
        <v>62</v>
      </c>
      <c r="AI24" s="51"/>
      <c r="AJ24" s="51"/>
      <c r="AK24" s="113">
        <v>0.3</v>
      </c>
      <c r="AL24" s="54"/>
      <c r="AM24" s="103">
        <f t="shared" si="2"/>
        <v>0</v>
      </c>
      <c r="AN24" s="42"/>
      <c r="AO24" s="48"/>
      <c r="AP24" s="110" t="s">
        <v>95</v>
      </c>
      <c r="AQ24" s="108">
        <v>0.6</v>
      </c>
      <c r="AR24" s="53"/>
      <c r="AS24" s="103">
        <f t="shared" si="3"/>
        <v>0</v>
      </c>
      <c r="AT24" s="43"/>
    </row>
    <row r="25" spans="1:46" s="104" customFormat="1" ht="92.25" customHeight="1" thickBot="1" x14ac:dyDescent="0.3">
      <c r="A25" s="91">
        <v>1</v>
      </c>
      <c r="B25" s="92" t="s">
        <v>92</v>
      </c>
      <c r="C25" s="93" t="s">
        <v>93</v>
      </c>
      <c r="D25" s="115" t="s">
        <v>103</v>
      </c>
      <c r="E25" s="116">
        <v>0.12</v>
      </c>
      <c r="F25" s="112" t="s">
        <v>81</v>
      </c>
      <c r="G25" s="92" t="s">
        <v>104</v>
      </c>
      <c r="H25" s="92" t="s">
        <v>105</v>
      </c>
      <c r="I25" s="97">
        <v>46</v>
      </c>
      <c r="J25" s="112" t="s">
        <v>56</v>
      </c>
      <c r="K25" s="112" t="s">
        <v>106</v>
      </c>
      <c r="L25" s="117">
        <v>10</v>
      </c>
      <c r="M25" s="117">
        <v>10</v>
      </c>
      <c r="N25" s="117">
        <v>10</v>
      </c>
      <c r="O25" s="117">
        <v>12</v>
      </c>
      <c r="P25" s="114">
        <v>0.42</v>
      </c>
      <c r="Q25" s="100" t="s">
        <v>58</v>
      </c>
      <c r="R25" s="100" t="s">
        <v>107</v>
      </c>
      <c r="S25" s="100" t="s">
        <v>99</v>
      </c>
      <c r="T25" s="112" t="s">
        <v>264</v>
      </c>
      <c r="U25" s="117"/>
      <c r="V25" s="117">
        <v>10</v>
      </c>
      <c r="W25" s="57">
        <v>12</v>
      </c>
      <c r="X25" s="167">
        <v>1</v>
      </c>
      <c r="Y25" s="52" t="s">
        <v>250</v>
      </c>
      <c r="Z25" s="52" t="s">
        <v>251</v>
      </c>
      <c r="AA25" s="117">
        <v>10</v>
      </c>
      <c r="AB25" s="58">
        <v>25</v>
      </c>
      <c r="AC25" s="103">
        <v>1</v>
      </c>
      <c r="AD25" s="51" t="s">
        <v>274</v>
      </c>
      <c r="AE25" s="44" t="s">
        <v>283</v>
      </c>
      <c r="AF25" s="117">
        <v>10</v>
      </c>
      <c r="AG25" s="57"/>
      <c r="AH25" s="103">
        <f t="shared" si="1"/>
        <v>0</v>
      </c>
      <c r="AI25" s="51"/>
      <c r="AJ25" s="51"/>
      <c r="AK25" s="117">
        <v>12</v>
      </c>
      <c r="AL25" s="57"/>
      <c r="AM25" s="103">
        <f t="shared" si="2"/>
        <v>0</v>
      </c>
      <c r="AN25" s="42"/>
      <c r="AO25" s="48"/>
      <c r="AP25" s="92" t="s">
        <v>104</v>
      </c>
      <c r="AQ25" s="100">
        <v>42</v>
      </c>
      <c r="AR25" s="58"/>
      <c r="AS25" s="103">
        <f t="shared" si="3"/>
        <v>0</v>
      </c>
      <c r="AT25" s="43"/>
    </row>
    <row r="26" spans="1:46" s="104" customFormat="1" ht="87" customHeight="1" thickBot="1" x14ac:dyDescent="0.3">
      <c r="A26" s="91">
        <v>1</v>
      </c>
      <c r="B26" s="92" t="s">
        <v>92</v>
      </c>
      <c r="C26" s="93" t="s">
        <v>93</v>
      </c>
      <c r="D26" s="115" t="s">
        <v>108</v>
      </c>
      <c r="E26" s="116">
        <v>0.12</v>
      </c>
      <c r="F26" s="112" t="s">
        <v>81</v>
      </c>
      <c r="G26" s="92" t="s">
        <v>109</v>
      </c>
      <c r="H26" s="92" t="s">
        <v>110</v>
      </c>
      <c r="I26" s="97">
        <v>48</v>
      </c>
      <c r="J26" s="100" t="s">
        <v>56</v>
      </c>
      <c r="K26" s="112" t="s">
        <v>111</v>
      </c>
      <c r="L26" s="117">
        <v>4</v>
      </c>
      <c r="M26" s="117">
        <v>5</v>
      </c>
      <c r="N26" s="117">
        <v>10</v>
      </c>
      <c r="O26" s="117">
        <v>5</v>
      </c>
      <c r="P26" s="117">
        <v>24</v>
      </c>
      <c r="Q26" s="100" t="s">
        <v>58</v>
      </c>
      <c r="R26" s="100" t="s">
        <v>107</v>
      </c>
      <c r="S26" s="100" t="s">
        <v>99</v>
      </c>
      <c r="T26" s="112" t="s">
        <v>265</v>
      </c>
      <c r="U26" s="117"/>
      <c r="V26" s="117">
        <v>4</v>
      </c>
      <c r="W26" s="57">
        <v>14</v>
      </c>
      <c r="X26" s="167">
        <v>1</v>
      </c>
      <c r="Y26" s="52" t="s">
        <v>252</v>
      </c>
      <c r="Z26" s="52" t="s">
        <v>251</v>
      </c>
      <c r="AA26" s="117">
        <v>5</v>
      </c>
      <c r="AB26" s="58">
        <v>26</v>
      </c>
      <c r="AC26" s="103">
        <v>1</v>
      </c>
      <c r="AD26" s="51" t="s">
        <v>274</v>
      </c>
      <c r="AE26" s="44" t="s">
        <v>283</v>
      </c>
      <c r="AF26" s="117">
        <v>10</v>
      </c>
      <c r="AG26" s="57"/>
      <c r="AH26" s="103">
        <f t="shared" si="1"/>
        <v>0</v>
      </c>
      <c r="AI26" s="51"/>
      <c r="AJ26" s="51"/>
      <c r="AK26" s="117">
        <v>5</v>
      </c>
      <c r="AL26" s="57"/>
      <c r="AM26" s="103">
        <f t="shared" si="2"/>
        <v>0</v>
      </c>
      <c r="AN26" s="42"/>
      <c r="AO26" s="48"/>
      <c r="AP26" s="92" t="s">
        <v>109</v>
      </c>
      <c r="AQ26" s="100">
        <v>24</v>
      </c>
      <c r="AR26" s="58"/>
      <c r="AS26" s="103">
        <f t="shared" si="3"/>
        <v>0</v>
      </c>
      <c r="AT26" s="43"/>
    </row>
    <row r="27" spans="1:46" s="104" customFormat="1" ht="75" customHeight="1" thickBot="1" x14ac:dyDescent="0.3">
      <c r="A27" s="91">
        <v>1</v>
      </c>
      <c r="B27" s="92" t="s">
        <v>92</v>
      </c>
      <c r="C27" s="93" t="s">
        <v>93</v>
      </c>
      <c r="D27" s="115" t="s">
        <v>112</v>
      </c>
      <c r="E27" s="118">
        <v>0.12</v>
      </c>
      <c r="F27" s="112" t="s">
        <v>81</v>
      </c>
      <c r="G27" s="93" t="s">
        <v>113</v>
      </c>
      <c r="H27" s="92" t="s">
        <v>114</v>
      </c>
      <c r="I27" s="100">
        <v>21</v>
      </c>
      <c r="J27" s="100" t="s">
        <v>56</v>
      </c>
      <c r="K27" s="100" t="s">
        <v>115</v>
      </c>
      <c r="L27" s="117">
        <v>4</v>
      </c>
      <c r="M27" s="117">
        <v>5</v>
      </c>
      <c r="N27" s="117">
        <v>10</v>
      </c>
      <c r="O27" s="117">
        <v>5</v>
      </c>
      <c r="P27" s="117">
        <v>24</v>
      </c>
      <c r="Q27" s="100" t="s">
        <v>58</v>
      </c>
      <c r="R27" s="100" t="s">
        <v>107</v>
      </c>
      <c r="S27" s="100" t="s">
        <v>99</v>
      </c>
      <c r="T27" s="112" t="s">
        <v>266</v>
      </c>
      <c r="U27" s="117"/>
      <c r="V27" s="117">
        <v>4</v>
      </c>
      <c r="W27" s="57">
        <v>4</v>
      </c>
      <c r="X27" s="167">
        <v>1</v>
      </c>
      <c r="Y27" s="52" t="s">
        <v>253</v>
      </c>
      <c r="Z27" s="52" t="s">
        <v>251</v>
      </c>
      <c r="AA27" s="117">
        <v>5</v>
      </c>
      <c r="AB27" s="58">
        <v>18</v>
      </c>
      <c r="AC27" s="103">
        <v>1</v>
      </c>
      <c r="AD27" s="51" t="s">
        <v>274</v>
      </c>
      <c r="AE27" s="44" t="s">
        <v>283</v>
      </c>
      <c r="AF27" s="117">
        <v>10</v>
      </c>
      <c r="AG27" s="57"/>
      <c r="AH27" s="103">
        <f t="shared" si="1"/>
        <v>0</v>
      </c>
      <c r="AI27" s="51"/>
      <c r="AJ27" s="51"/>
      <c r="AK27" s="117">
        <v>5</v>
      </c>
      <c r="AL27" s="57"/>
      <c r="AM27" s="103">
        <f t="shared" si="2"/>
        <v>0</v>
      </c>
      <c r="AN27" s="42"/>
      <c r="AO27" s="48"/>
      <c r="AP27" s="93" t="s">
        <v>113</v>
      </c>
      <c r="AQ27" s="100">
        <v>24</v>
      </c>
      <c r="AR27" s="58"/>
      <c r="AS27" s="103">
        <f t="shared" si="3"/>
        <v>0</v>
      </c>
      <c r="AT27" s="43"/>
    </row>
    <row r="28" spans="1:46" s="104" customFormat="1" ht="102" customHeight="1" thickBot="1" x14ac:dyDescent="0.3">
      <c r="A28" s="91">
        <v>7</v>
      </c>
      <c r="B28" s="92" t="s">
        <v>116</v>
      </c>
      <c r="C28" s="93" t="s">
        <v>117</v>
      </c>
      <c r="D28" s="115" t="s">
        <v>118</v>
      </c>
      <c r="E28" s="118">
        <v>7.0000000000000007E-2</v>
      </c>
      <c r="F28" s="100" t="s">
        <v>81</v>
      </c>
      <c r="G28" s="119" t="s">
        <v>119</v>
      </c>
      <c r="H28" s="119" t="s">
        <v>120</v>
      </c>
      <c r="I28" s="114">
        <v>0.17</v>
      </c>
      <c r="J28" s="100" t="s">
        <v>121</v>
      </c>
      <c r="K28" s="100" t="s">
        <v>122</v>
      </c>
      <c r="L28" s="120">
        <v>1</v>
      </c>
      <c r="M28" s="120">
        <v>1</v>
      </c>
      <c r="N28" s="120">
        <v>1</v>
      </c>
      <c r="O28" s="120">
        <v>1</v>
      </c>
      <c r="P28" s="114">
        <v>1</v>
      </c>
      <c r="Q28" s="100" t="s">
        <v>58</v>
      </c>
      <c r="R28" s="100" t="s">
        <v>123</v>
      </c>
      <c r="S28" s="100" t="s">
        <v>99</v>
      </c>
      <c r="T28" s="100" t="s">
        <v>124</v>
      </c>
      <c r="U28" s="100"/>
      <c r="V28" s="114">
        <v>1</v>
      </c>
      <c r="W28" s="54">
        <v>0.28000000000000003</v>
      </c>
      <c r="X28" s="167">
        <f t="shared" si="4"/>
        <v>0.28000000000000003</v>
      </c>
      <c r="Y28" s="52" t="s">
        <v>256</v>
      </c>
      <c r="Z28" s="52" t="s">
        <v>257</v>
      </c>
      <c r="AA28" s="120">
        <v>1</v>
      </c>
      <c r="AB28" s="53">
        <v>0.57999999999999996</v>
      </c>
      <c r="AC28" s="103">
        <f t="shared" si="0"/>
        <v>0.57999999999999996</v>
      </c>
      <c r="AD28" s="51" t="s">
        <v>275</v>
      </c>
      <c r="AE28" s="44" t="s">
        <v>283</v>
      </c>
      <c r="AF28" s="120">
        <v>1</v>
      </c>
      <c r="AG28" s="51"/>
      <c r="AH28" s="103">
        <f t="shared" si="1"/>
        <v>0</v>
      </c>
      <c r="AI28" s="51"/>
      <c r="AJ28" s="51"/>
      <c r="AK28" s="120">
        <v>1</v>
      </c>
      <c r="AL28" s="54"/>
      <c r="AM28" s="103">
        <f t="shared" si="2"/>
        <v>0</v>
      </c>
      <c r="AN28" s="42"/>
      <c r="AO28" s="48"/>
      <c r="AP28" s="119" t="s">
        <v>119</v>
      </c>
      <c r="AQ28" s="108">
        <v>1</v>
      </c>
      <c r="AR28" s="53"/>
      <c r="AS28" s="103">
        <f t="shared" si="3"/>
        <v>0</v>
      </c>
      <c r="AT28" s="43"/>
    </row>
    <row r="29" spans="1:46" s="191" customFormat="1" ht="75" customHeight="1" thickBot="1" x14ac:dyDescent="0.3">
      <c r="A29" s="173">
        <v>6</v>
      </c>
      <c r="B29" s="174" t="s">
        <v>71</v>
      </c>
      <c r="C29" s="175" t="s">
        <v>125</v>
      </c>
      <c r="D29" s="176" t="s">
        <v>126</v>
      </c>
      <c r="E29" s="177">
        <v>0.04</v>
      </c>
      <c r="F29" s="178" t="s">
        <v>127</v>
      </c>
      <c r="G29" s="179" t="s">
        <v>128</v>
      </c>
      <c r="H29" s="179" t="s">
        <v>129</v>
      </c>
      <c r="I29" s="178">
        <v>1</v>
      </c>
      <c r="J29" s="178" t="s">
        <v>56</v>
      </c>
      <c r="K29" s="179" t="s">
        <v>130</v>
      </c>
      <c r="L29" s="178">
        <v>0</v>
      </c>
      <c r="M29" s="178">
        <v>0</v>
      </c>
      <c r="N29" s="178">
        <v>1</v>
      </c>
      <c r="O29" s="178">
        <v>0</v>
      </c>
      <c r="P29" s="178">
        <f>+SUM(L29:O29)</f>
        <v>1</v>
      </c>
      <c r="Q29" s="178" t="s">
        <v>58</v>
      </c>
      <c r="R29" s="178" t="s">
        <v>131</v>
      </c>
      <c r="S29" s="178" t="s">
        <v>132</v>
      </c>
      <c r="T29" s="180" t="s">
        <v>133</v>
      </c>
      <c r="U29" s="178"/>
      <c r="V29" s="178">
        <v>0</v>
      </c>
      <c r="W29" s="181">
        <v>0</v>
      </c>
      <c r="X29" s="182" t="s">
        <v>62</v>
      </c>
      <c r="Y29" s="183" t="s">
        <v>62</v>
      </c>
      <c r="Z29" s="183" t="s">
        <v>62</v>
      </c>
      <c r="AA29" s="185" t="s">
        <v>134</v>
      </c>
      <c r="AB29" s="185" t="s">
        <v>134</v>
      </c>
      <c r="AC29" s="185" t="s">
        <v>134</v>
      </c>
      <c r="AD29" s="185" t="s">
        <v>134</v>
      </c>
      <c r="AE29" s="185" t="s">
        <v>134</v>
      </c>
      <c r="AF29" s="178">
        <v>1</v>
      </c>
      <c r="AG29" s="181"/>
      <c r="AH29" s="185">
        <f t="shared" si="1"/>
        <v>0</v>
      </c>
      <c r="AI29" s="181"/>
      <c r="AJ29" s="181"/>
      <c r="AK29" s="178">
        <v>0</v>
      </c>
      <c r="AL29" s="186"/>
      <c r="AM29" s="185" t="s">
        <v>62</v>
      </c>
      <c r="AN29" s="187"/>
      <c r="AO29" s="188"/>
      <c r="AP29" s="179" t="s">
        <v>128</v>
      </c>
      <c r="AQ29" s="189">
        <v>1</v>
      </c>
      <c r="AR29" s="184"/>
      <c r="AS29" s="185">
        <f t="shared" si="3"/>
        <v>0</v>
      </c>
      <c r="AT29" s="190"/>
    </row>
    <row r="30" spans="1:46" s="191" customFormat="1" ht="75" customHeight="1" thickBot="1" x14ac:dyDescent="0.3">
      <c r="A30" s="173">
        <v>6</v>
      </c>
      <c r="B30" s="174" t="s">
        <v>71</v>
      </c>
      <c r="C30" s="175" t="s">
        <v>125</v>
      </c>
      <c r="D30" s="176" t="s">
        <v>135</v>
      </c>
      <c r="E30" s="177">
        <v>0.04</v>
      </c>
      <c r="F30" s="178" t="s">
        <v>127</v>
      </c>
      <c r="G30" s="179" t="s">
        <v>136</v>
      </c>
      <c r="H30" s="179" t="s">
        <v>269</v>
      </c>
      <c r="I30" s="178" t="s">
        <v>137</v>
      </c>
      <c r="J30" s="178" t="s">
        <v>121</v>
      </c>
      <c r="K30" s="179" t="s">
        <v>138</v>
      </c>
      <c r="L30" s="192">
        <v>1</v>
      </c>
      <c r="M30" s="192">
        <v>1</v>
      </c>
      <c r="N30" s="192">
        <v>1</v>
      </c>
      <c r="O30" s="192">
        <v>1</v>
      </c>
      <c r="P30" s="192">
        <v>1</v>
      </c>
      <c r="Q30" s="178" t="s">
        <v>58</v>
      </c>
      <c r="R30" s="178" t="s">
        <v>139</v>
      </c>
      <c r="S30" s="178" t="s">
        <v>132</v>
      </c>
      <c r="T30" s="178" t="s">
        <v>140</v>
      </c>
      <c r="U30" s="178"/>
      <c r="V30" s="192">
        <v>1</v>
      </c>
      <c r="W30" s="186">
        <v>0.67</v>
      </c>
      <c r="X30" s="193">
        <f t="shared" si="4"/>
        <v>0.67</v>
      </c>
      <c r="Y30" s="183" t="s">
        <v>258</v>
      </c>
      <c r="Z30" s="183" t="s">
        <v>259</v>
      </c>
      <c r="AA30" s="192">
        <v>1</v>
      </c>
      <c r="AB30" s="203">
        <v>0.36130000000000001</v>
      </c>
      <c r="AC30" s="185">
        <f t="shared" si="0"/>
        <v>0.36130000000000001</v>
      </c>
      <c r="AD30" s="181" t="s">
        <v>278</v>
      </c>
      <c r="AE30" s="181" t="s">
        <v>280</v>
      </c>
      <c r="AF30" s="192">
        <v>1</v>
      </c>
      <c r="AG30" s="181"/>
      <c r="AH30" s="185">
        <f t="shared" si="1"/>
        <v>0</v>
      </c>
      <c r="AI30" s="181"/>
      <c r="AJ30" s="181"/>
      <c r="AK30" s="192">
        <v>1</v>
      </c>
      <c r="AL30" s="186"/>
      <c r="AM30" s="185">
        <f t="shared" si="2"/>
        <v>0</v>
      </c>
      <c r="AN30" s="187"/>
      <c r="AO30" s="188"/>
      <c r="AP30" s="179" t="s">
        <v>136</v>
      </c>
      <c r="AQ30" s="192">
        <v>1</v>
      </c>
      <c r="AR30" s="184"/>
      <c r="AS30" s="185">
        <f t="shared" si="3"/>
        <v>0</v>
      </c>
      <c r="AT30" s="190"/>
    </row>
    <row r="31" spans="1:46" s="191" customFormat="1" ht="103.5" customHeight="1" thickBot="1" x14ac:dyDescent="0.3">
      <c r="A31" s="173">
        <v>6</v>
      </c>
      <c r="B31" s="174" t="s">
        <v>71</v>
      </c>
      <c r="C31" s="175" t="s">
        <v>125</v>
      </c>
      <c r="D31" s="176" t="s">
        <v>141</v>
      </c>
      <c r="E31" s="177">
        <v>0.04</v>
      </c>
      <c r="F31" s="178" t="s">
        <v>127</v>
      </c>
      <c r="G31" s="176" t="s">
        <v>142</v>
      </c>
      <c r="H31" s="176" t="s">
        <v>143</v>
      </c>
      <c r="I31" s="178">
        <v>284</v>
      </c>
      <c r="J31" s="178" t="s">
        <v>56</v>
      </c>
      <c r="K31" s="176" t="s">
        <v>144</v>
      </c>
      <c r="L31" s="194">
        <v>0.70420000000000005</v>
      </c>
      <c r="M31" s="194">
        <v>0.29570000000000002</v>
      </c>
      <c r="N31" s="192">
        <v>0</v>
      </c>
      <c r="O31" s="192">
        <v>0</v>
      </c>
      <c r="P31" s="195">
        <f>L31+M31</f>
        <v>0.99990000000000001</v>
      </c>
      <c r="Q31" s="178" t="s">
        <v>58</v>
      </c>
      <c r="R31" s="178" t="s">
        <v>145</v>
      </c>
      <c r="S31" s="178" t="s">
        <v>132</v>
      </c>
      <c r="T31" s="178" t="s">
        <v>146</v>
      </c>
      <c r="U31" s="178"/>
      <c r="V31" s="194">
        <v>0.70420000000000005</v>
      </c>
      <c r="W31" s="186">
        <v>0.19</v>
      </c>
      <c r="X31" s="196">
        <f t="shared" si="4"/>
        <v>0.26980971314967339</v>
      </c>
      <c r="Y31" s="183" t="s">
        <v>260</v>
      </c>
      <c r="Z31" s="183" t="s">
        <v>261</v>
      </c>
      <c r="AA31" s="194">
        <v>0.29570000000000002</v>
      </c>
      <c r="AB31" s="203">
        <v>0.96619999999999995</v>
      </c>
      <c r="AC31" s="185">
        <v>1</v>
      </c>
      <c r="AD31" s="181" t="s">
        <v>279</v>
      </c>
      <c r="AE31" s="181" t="s">
        <v>261</v>
      </c>
      <c r="AF31" s="192">
        <v>0</v>
      </c>
      <c r="AG31" s="181"/>
      <c r="AH31" s="185" t="s">
        <v>62</v>
      </c>
      <c r="AI31" s="181"/>
      <c r="AJ31" s="181"/>
      <c r="AK31" s="192">
        <v>0</v>
      </c>
      <c r="AL31" s="186"/>
      <c r="AM31" s="185" t="s">
        <v>62</v>
      </c>
      <c r="AN31" s="187"/>
      <c r="AO31" s="188"/>
      <c r="AP31" s="176" t="s">
        <v>142</v>
      </c>
      <c r="AQ31" s="192">
        <v>0.99990000000000001</v>
      </c>
      <c r="AR31" s="184"/>
      <c r="AS31" s="185">
        <f t="shared" si="3"/>
        <v>0</v>
      </c>
      <c r="AT31" s="190"/>
    </row>
    <row r="32" spans="1:46" s="191" customFormat="1" ht="295.5" customHeight="1" thickBot="1" x14ac:dyDescent="0.3">
      <c r="A32" s="173">
        <v>6</v>
      </c>
      <c r="B32" s="174" t="s">
        <v>71</v>
      </c>
      <c r="C32" s="175" t="s">
        <v>125</v>
      </c>
      <c r="D32" s="176" t="s">
        <v>147</v>
      </c>
      <c r="E32" s="197">
        <v>0.04</v>
      </c>
      <c r="F32" s="178" t="s">
        <v>127</v>
      </c>
      <c r="G32" s="179" t="s">
        <v>148</v>
      </c>
      <c r="H32" s="176" t="s">
        <v>149</v>
      </c>
      <c r="I32" s="178">
        <v>0</v>
      </c>
      <c r="J32" s="178" t="s">
        <v>121</v>
      </c>
      <c r="K32" s="178" t="s">
        <v>150</v>
      </c>
      <c r="L32" s="198">
        <v>0</v>
      </c>
      <c r="M32" s="198">
        <v>0.7</v>
      </c>
      <c r="N32" s="198">
        <v>0</v>
      </c>
      <c r="O32" s="198">
        <v>0.7</v>
      </c>
      <c r="P32" s="198">
        <v>0.7</v>
      </c>
      <c r="Q32" s="178" t="s">
        <v>58</v>
      </c>
      <c r="R32" s="178" t="s">
        <v>151</v>
      </c>
      <c r="S32" s="178" t="s">
        <v>132</v>
      </c>
      <c r="T32" s="178" t="s">
        <v>152</v>
      </c>
      <c r="U32" s="178"/>
      <c r="V32" s="198">
        <v>0</v>
      </c>
      <c r="W32" s="186">
        <v>0</v>
      </c>
      <c r="X32" s="182" t="s">
        <v>62</v>
      </c>
      <c r="Y32" s="183" t="s">
        <v>62</v>
      </c>
      <c r="Z32" s="183" t="s">
        <v>62</v>
      </c>
      <c r="AA32" s="198">
        <v>0.7</v>
      </c>
      <c r="AB32" s="184">
        <v>0.68</v>
      </c>
      <c r="AC32" s="185">
        <f t="shared" si="0"/>
        <v>0.97142857142857153</v>
      </c>
      <c r="AD32" s="187" t="s">
        <v>281</v>
      </c>
      <c r="AE32" s="181" t="s">
        <v>282</v>
      </c>
      <c r="AF32" s="198">
        <v>0</v>
      </c>
      <c r="AG32" s="181"/>
      <c r="AH32" s="185" t="s">
        <v>62</v>
      </c>
      <c r="AI32" s="181"/>
      <c r="AJ32" s="181"/>
      <c r="AK32" s="198">
        <v>0.7</v>
      </c>
      <c r="AL32" s="186"/>
      <c r="AM32" s="185">
        <f t="shared" si="2"/>
        <v>0</v>
      </c>
      <c r="AN32" s="187"/>
      <c r="AO32" s="188"/>
      <c r="AP32" s="179" t="s">
        <v>148</v>
      </c>
      <c r="AQ32" s="192">
        <v>0.7</v>
      </c>
      <c r="AR32" s="184"/>
      <c r="AS32" s="185">
        <f t="shared" si="3"/>
        <v>0</v>
      </c>
      <c r="AT32" s="190"/>
    </row>
    <row r="33" spans="1:46" s="191" customFormat="1" ht="75" customHeight="1" thickBot="1" x14ac:dyDescent="0.3">
      <c r="A33" s="173">
        <v>6</v>
      </c>
      <c r="B33" s="174" t="s">
        <v>71</v>
      </c>
      <c r="C33" s="175" t="s">
        <v>125</v>
      </c>
      <c r="D33" s="176" t="s">
        <v>268</v>
      </c>
      <c r="E33" s="197">
        <v>0.04</v>
      </c>
      <c r="F33" s="178" t="s">
        <v>127</v>
      </c>
      <c r="G33" s="178" t="s">
        <v>153</v>
      </c>
      <c r="H33" s="179" t="s">
        <v>154</v>
      </c>
      <c r="I33" s="178" t="s">
        <v>137</v>
      </c>
      <c r="J33" s="178" t="s">
        <v>121</v>
      </c>
      <c r="K33" s="178" t="s">
        <v>155</v>
      </c>
      <c r="L33" s="198">
        <v>0</v>
      </c>
      <c r="M33" s="198">
        <v>0</v>
      </c>
      <c r="N33" s="198">
        <v>0.8</v>
      </c>
      <c r="O33" s="198">
        <v>0</v>
      </c>
      <c r="P33" s="198">
        <v>0.8</v>
      </c>
      <c r="Q33" s="178" t="s">
        <v>58</v>
      </c>
      <c r="R33" s="178" t="s">
        <v>151</v>
      </c>
      <c r="S33" s="178" t="s">
        <v>132</v>
      </c>
      <c r="T33" s="178" t="s">
        <v>151</v>
      </c>
      <c r="U33" s="178"/>
      <c r="V33" s="198">
        <v>0</v>
      </c>
      <c r="W33" s="199">
        <v>0</v>
      </c>
      <c r="X33" s="182" t="s">
        <v>62</v>
      </c>
      <c r="Y33" s="183" t="s">
        <v>62</v>
      </c>
      <c r="Z33" s="183" t="s">
        <v>62</v>
      </c>
      <c r="AA33" s="185" t="s">
        <v>134</v>
      </c>
      <c r="AB33" s="185" t="s">
        <v>134</v>
      </c>
      <c r="AC33" s="185" t="s">
        <v>134</v>
      </c>
      <c r="AD33" s="185" t="s">
        <v>134</v>
      </c>
      <c r="AE33" s="185" t="s">
        <v>134</v>
      </c>
      <c r="AF33" s="198">
        <v>0.8</v>
      </c>
      <c r="AG33" s="181"/>
      <c r="AH33" s="185" t="s">
        <v>62</v>
      </c>
      <c r="AI33" s="181"/>
      <c r="AJ33" s="181"/>
      <c r="AK33" s="198">
        <v>0.8</v>
      </c>
      <c r="AL33" s="186"/>
      <c r="AM33" s="185">
        <f t="shared" si="2"/>
        <v>0</v>
      </c>
      <c r="AN33" s="187"/>
      <c r="AO33" s="188"/>
      <c r="AP33" s="178" t="s">
        <v>153</v>
      </c>
      <c r="AQ33" s="192">
        <v>0.8</v>
      </c>
      <c r="AR33" s="184"/>
      <c r="AS33" s="185">
        <f t="shared" si="3"/>
        <v>0</v>
      </c>
      <c r="AT33" s="190"/>
    </row>
    <row r="34" spans="1:46" ht="71.25" customHeight="1" thickBot="1" x14ac:dyDescent="0.3">
      <c r="A34" s="121"/>
      <c r="B34" s="237" t="s">
        <v>156</v>
      </c>
      <c r="C34" s="238"/>
      <c r="D34" s="238"/>
      <c r="E34" s="56">
        <f>SUM(E17:E33)</f>
        <v>1.0000000000000002</v>
      </c>
      <c r="F34" s="39"/>
      <c r="G34" s="122"/>
      <c r="H34" s="55"/>
      <c r="I34" s="55"/>
      <c r="J34" s="55"/>
      <c r="K34" s="55"/>
      <c r="L34" s="55"/>
      <c r="M34" s="55"/>
      <c r="N34" s="55"/>
      <c r="O34" s="55"/>
      <c r="P34" s="123"/>
      <c r="Q34" s="55"/>
      <c r="R34" s="55"/>
      <c r="S34" s="55"/>
      <c r="T34" s="55"/>
      <c r="U34" s="55"/>
      <c r="V34" s="217" t="s">
        <v>157</v>
      </c>
      <c r="W34" s="217"/>
      <c r="X34" s="171">
        <f>AVERAGE(X17:X33)</f>
        <v>0.73626668560068154</v>
      </c>
      <c r="Y34" s="35"/>
      <c r="Z34" s="34"/>
      <c r="AA34" s="252" t="s">
        <v>158</v>
      </c>
      <c r="AB34" s="252"/>
      <c r="AC34" s="204">
        <f>AVERAGE(AC17:AC33)</f>
        <v>0.8880285714285715</v>
      </c>
      <c r="AD34" s="35"/>
      <c r="AE34" s="34"/>
      <c r="AF34" s="217" t="s">
        <v>159</v>
      </c>
      <c r="AG34" s="217"/>
      <c r="AH34" s="35">
        <f>AVERAGE(AH17:AH22)</f>
        <v>0</v>
      </c>
      <c r="AI34" s="35"/>
      <c r="AJ34" s="36"/>
      <c r="AK34" s="244" t="s">
        <v>160</v>
      </c>
      <c r="AL34" s="244"/>
      <c r="AM34" s="35">
        <f>AVERAGE(AM17:AM22)</f>
        <v>0</v>
      </c>
      <c r="AN34" s="35"/>
      <c r="AO34" s="241" t="s">
        <v>161</v>
      </c>
      <c r="AP34" s="242"/>
      <c r="AQ34" s="243"/>
      <c r="AR34" s="37" t="e">
        <f>AVERAGE(AR17:AR22)</f>
        <v>#DIV/0!</v>
      </c>
      <c r="AS34" s="37"/>
      <c r="AT34" s="38"/>
    </row>
    <row r="35" spans="1:46" ht="15.75" customHeight="1" x14ac:dyDescent="0.25">
      <c r="A35" s="68"/>
      <c r="B35" s="124"/>
      <c r="C35" s="124"/>
      <c r="D35" s="125"/>
      <c r="E35" s="124"/>
      <c r="F35" s="124"/>
      <c r="G35" s="124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62"/>
      <c r="T35" s="62"/>
      <c r="U35" s="62"/>
      <c r="V35" s="216"/>
      <c r="W35" s="216"/>
      <c r="X35" s="127"/>
      <c r="Y35" s="128"/>
      <c r="Z35" s="128"/>
      <c r="AA35" s="216"/>
      <c r="AB35" s="216"/>
      <c r="AC35" s="127"/>
      <c r="AD35" s="128"/>
      <c r="AE35" s="128"/>
      <c r="AF35" s="216"/>
      <c r="AG35" s="216"/>
      <c r="AH35" s="127"/>
      <c r="AI35" s="128"/>
      <c r="AJ35" s="128"/>
      <c r="AK35" s="216"/>
      <c r="AL35" s="216"/>
      <c r="AM35" s="127"/>
      <c r="AN35" s="128"/>
      <c r="AO35" s="128"/>
      <c r="AP35" s="216"/>
      <c r="AQ35" s="216"/>
      <c r="AR35" s="216"/>
      <c r="AS35" s="127"/>
      <c r="AT35" s="128"/>
    </row>
    <row r="36" spans="1:46" ht="15.75" customHeight="1" thickBot="1" x14ac:dyDescent="0.3">
      <c r="A36" s="68"/>
      <c r="B36" s="124"/>
      <c r="C36" s="124"/>
      <c r="D36" s="125"/>
      <c r="E36" s="124"/>
      <c r="F36" s="124"/>
      <c r="G36" s="124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62"/>
      <c r="T36" s="62"/>
      <c r="U36" s="62"/>
      <c r="V36" s="216"/>
      <c r="W36" s="216"/>
      <c r="X36" s="129"/>
      <c r="Y36" s="128"/>
      <c r="Z36" s="128"/>
      <c r="AA36" s="216"/>
      <c r="AB36" s="216"/>
      <c r="AC36" s="129"/>
      <c r="AD36" s="128"/>
      <c r="AE36" s="128"/>
      <c r="AF36" s="216"/>
      <c r="AG36" s="216"/>
      <c r="AH36" s="130"/>
      <c r="AI36" s="128"/>
      <c r="AJ36" s="128"/>
      <c r="AK36" s="216"/>
      <c r="AL36" s="216"/>
      <c r="AM36" s="130"/>
      <c r="AN36" s="128"/>
      <c r="AO36" s="128"/>
      <c r="AP36" s="216"/>
      <c r="AQ36" s="216"/>
      <c r="AR36" s="216"/>
      <c r="AS36" s="130"/>
      <c r="AT36" s="128"/>
    </row>
    <row r="37" spans="1:46" ht="29.25" customHeight="1" x14ac:dyDescent="0.25">
      <c r="A37" s="68"/>
      <c r="B37" s="224" t="s">
        <v>162</v>
      </c>
      <c r="C37" s="225"/>
      <c r="D37" s="226"/>
      <c r="E37" s="131"/>
      <c r="F37" s="232" t="s">
        <v>163</v>
      </c>
      <c r="G37" s="233"/>
      <c r="H37" s="233"/>
      <c r="I37" s="234"/>
      <c r="J37" s="232" t="s">
        <v>164</v>
      </c>
      <c r="K37" s="233"/>
      <c r="L37" s="233"/>
      <c r="M37" s="233"/>
      <c r="N37" s="233"/>
      <c r="O37" s="233"/>
      <c r="P37" s="234"/>
      <c r="Q37" s="126"/>
      <c r="R37" s="126"/>
      <c r="S37" s="62"/>
      <c r="T37" s="62"/>
      <c r="U37" s="62"/>
      <c r="V37" s="216"/>
      <c r="W37" s="216"/>
      <c r="X37" s="129"/>
      <c r="Y37" s="128"/>
      <c r="Z37" s="128"/>
      <c r="AA37" s="216"/>
      <c r="AB37" s="216"/>
      <c r="AC37" s="129"/>
      <c r="AD37" s="128"/>
      <c r="AE37" s="128"/>
      <c r="AF37" s="216"/>
      <c r="AG37" s="216"/>
      <c r="AH37" s="130"/>
      <c r="AI37" s="128"/>
      <c r="AJ37" s="128"/>
      <c r="AK37" s="216"/>
      <c r="AL37" s="216"/>
      <c r="AM37" s="130"/>
      <c r="AN37" s="128"/>
      <c r="AO37" s="128"/>
      <c r="AP37" s="216"/>
      <c r="AQ37" s="216"/>
      <c r="AR37" s="216"/>
      <c r="AS37" s="130"/>
      <c r="AT37" s="128"/>
    </row>
    <row r="38" spans="1:46" ht="51" customHeight="1" x14ac:dyDescent="0.25">
      <c r="A38" s="68"/>
      <c r="B38" s="247" t="s">
        <v>165</v>
      </c>
      <c r="C38" s="248"/>
      <c r="D38" s="132"/>
      <c r="E38" s="154"/>
      <c r="F38" s="253" t="s">
        <v>165</v>
      </c>
      <c r="G38" s="254"/>
      <c r="H38" s="254"/>
      <c r="I38" s="255"/>
      <c r="J38" s="253" t="s">
        <v>165</v>
      </c>
      <c r="K38" s="254"/>
      <c r="L38" s="254"/>
      <c r="M38" s="254"/>
      <c r="N38" s="254"/>
      <c r="O38" s="254"/>
      <c r="P38" s="255"/>
      <c r="Q38" s="126"/>
      <c r="R38" s="126"/>
      <c r="S38" s="62"/>
      <c r="T38" s="62"/>
      <c r="U38" s="62"/>
      <c r="V38" s="235"/>
      <c r="W38" s="235"/>
      <c r="X38" s="127"/>
      <c r="Y38" s="128"/>
      <c r="Z38" s="128"/>
      <c r="AA38" s="235"/>
      <c r="AB38" s="235"/>
      <c r="AC38" s="127"/>
      <c r="AD38" s="128"/>
      <c r="AE38" s="128"/>
      <c r="AF38" s="235"/>
      <c r="AG38" s="235"/>
      <c r="AH38" s="127"/>
      <c r="AI38" s="128"/>
      <c r="AJ38" s="128"/>
      <c r="AK38" s="235"/>
      <c r="AL38" s="235"/>
      <c r="AM38" s="127"/>
      <c r="AN38" s="128"/>
      <c r="AO38" s="128"/>
      <c r="AP38" s="235"/>
      <c r="AQ38" s="235"/>
      <c r="AR38" s="235"/>
      <c r="AS38" s="127"/>
      <c r="AT38" s="128"/>
    </row>
    <row r="39" spans="1:46" ht="30" customHeight="1" x14ac:dyDescent="0.25">
      <c r="A39" s="68"/>
      <c r="B39" s="245"/>
      <c r="C39" s="246"/>
      <c r="D39" s="132"/>
      <c r="E39" s="155"/>
      <c r="F39" s="232"/>
      <c r="G39" s="233"/>
      <c r="H39" s="232"/>
      <c r="I39" s="233"/>
      <c r="J39" s="232"/>
      <c r="K39" s="233"/>
      <c r="L39" s="233"/>
      <c r="M39" s="233"/>
      <c r="N39" s="233"/>
      <c r="O39" s="233"/>
      <c r="P39" s="234"/>
      <c r="Q39" s="126"/>
      <c r="R39" s="126"/>
      <c r="S39" s="62"/>
      <c r="T39" s="62"/>
      <c r="U39" s="62"/>
      <c r="V39" s="62"/>
      <c r="W39" s="62"/>
      <c r="X39" s="133"/>
      <c r="Y39" s="62"/>
      <c r="Z39" s="62"/>
      <c r="AA39" s="62"/>
      <c r="AB39" s="62"/>
      <c r="AC39" s="133"/>
      <c r="AD39" s="62"/>
      <c r="AE39" s="62"/>
      <c r="AF39" s="62"/>
      <c r="AG39" s="62"/>
      <c r="AH39" s="133"/>
      <c r="AI39" s="62"/>
      <c r="AJ39" s="62"/>
      <c r="AK39" s="62"/>
      <c r="AL39" s="62"/>
      <c r="AM39" s="133"/>
      <c r="AN39" s="62"/>
      <c r="AO39" s="62"/>
      <c r="AP39" s="62"/>
      <c r="AQ39" s="62"/>
      <c r="AR39" s="62"/>
      <c r="AS39" s="133"/>
      <c r="AT39" s="62"/>
    </row>
    <row r="40" spans="1:46" x14ac:dyDescent="0.25">
      <c r="A40" s="68"/>
      <c r="B40" s="245"/>
      <c r="C40" s="246"/>
      <c r="D40" s="132"/>
      <c r="E40" s="155"/>
      <c r="F40" s="232"/>
      <c r="G40" s="233"/>
      <c r="H40" s="233"/>
      <c r="I40" s="234"/>
      <c r="J40" s="245"/>
      <c r="K40" s="246"/>
      <c r="L40" s="246"/>
      <c r="M40" s="246"/>
      <c r="N40" s="246"/>
      <c r="O40" s="246"/>
      <c r="P40" s="251"/>
      <c r="Q40" s="126"/>
      <c r="R40" s="126"/>
      <c r="S40" s="62"/>
      <c r="T40" s="62"/>
      <c r="U40" s="62"/>
      <c r="V40" s="62"/>
      <c r="W40" s="62"/>
      <c r="X40" s="133"/>
      <c r="Y40" s="62"/>
      <c r="Z40" s="62"/>
      <c r="AA40" s="62"/>
      <c r="AB40" s="62"/>
      <c r="AC40" s="133"/>
      <c r="AD40" s="62"/>
      <c r="AE40" s="62"/>
      <c r="AF40" s="62"/>
      <c r="AG40" s="62"/>
      <c r="AH40" s="133"/>
      <c r="AI40" s="62"/>
      <c r="AJ40" s="62"/>
      <c r="AK40" s="62"/>
      <c r="AL40" s="62"/>
      <c r="AM40" s="133"/>
      <c r="AN40" s="62"/>
      <c r="AO40" s="62"/>
      <c r="AP40" s="62"/>
      <c r="AQ40" s="62"/>
      <c r="AR40" s="62"/>
      <c r="AS40" s="133"/>
      <c r="AT40" s="62"/>
    </row>
    <row r="41" spans="1:46" x14ac:dyDescent="0.25"/>
    <row r="42" spans="1:46" hidden="1" x14ac:dyDescent="0.25"/>
    <row r="43" spans="1:46" hidden="1" x14ac:dyDescent="0.25"/>
    <row r="44" spans="1:46" hidden="1" x14ac:dyDescent="0.25"/>
    <row r="45" spans="1:46" ht="48.75" hidden="1" customHeight="1" x14ac:dyDescent="0.25">
      <c r="A45" s="136"/>
    </row>
    <row r="46" spans="1:46" ht="64.5" hidden="1" customHeight="1" x14ac:dyDescent="0.25">
      <c r="A46" s="137"/>
      <c r="B46" s="138" t="s">
        <v>166</v>
      </c>
      <c r="C46" s="139"/>
    </row>
    <row r="47" spans="1:46" ht="15.75" hidden="1" x14ac:dyDescent="0.25">
      <c r="A47" s="140"/>
      <c r="B47" s="141" t="s">
        <v>167</v>
      </c>
      <c r="C47" s="142"/>
    </row>
    <row r="48" spans="1:46" ht="15.75" hidden="1" x14ac:dyDescent="0.25">
      <c r="A48" s="140"/>
      <c r="B48" s="143"/>
      <c r="C48" s="144"/>
    </row>
    <row r="49" spans="1:3" ht="15.75" hidden="1" x14ac:dyDescent="0.25">
      <c r="A49" s="140"/>
      <c r="B49" s="145"/>
      <c r="C49" s="146"/>
    </row>
    <row r="50" spans="1:3" ht="15.75" hidden="1" x14ac:dyDescent="0.25">
      <c r="A50" s="140"/>
      <c r="B50" s="147"/>
      <c r="C50" s="146"/>
    </row>
    <row r="51" spans="1:3" ht="15.75" hidden="1" x14ac:dyDescent="0.25">
      <c r="A51" s="140"/>
      <c r="B51" s="147"/>
      <c r="C51" s="148"/>
    </row>
    <row r="52" spans="1:3" ht="15.75" hidden="1" x14ac:dyDescent="0.25">
      <c r="A52" s="140"/>
      <c r="B52" s="145"/>
      <c r="C52" s="149"/>
    </row>
    <row r="53" spans="1:3" ht="15.75" hidden="1" x14ac:dyDescent="0.25">
      <c r="A53" s="140"/>
      <c r="B53" s="147"/>
      <c r="C53" s="149"/>
    </row>
    <row r="54" spans="1:3" ht="15.75" hidden="1" x14ac:dyDescent="0.25">
      <c r="A54" s="140"/>
      <c r="B54" s="147"/>
      <c r="C54" s="149"/>
    </row>
    <row r="55" spans="1:3" ht="15.75" hidden="1" x14ac:dyDescent="0.25">
      <c r="A55" s="140"/>
      <c r="B55" s="147"/>
      <c r="C55" s="149"/>
    </row>
    <row r="56" spans="1:3" ht="15.75" hidden="1" x14ac:dyDescent="0.25">
      <c r="A56" s="140"/>
      <c r="B56" s="147"/>
      <c r="C56" s="149"/>
    </row>
    <row r="57" spans="1:3" ht="15.75" hidden="1" x14ac:dyDescent="0.25">
      <c r="A57" s="140"/>
      <c r="B57" s="147"/>
      <c r="C57" s="149"/>
    </row>
    <row r="58" spans="1:3" ht="15.75" hidden="1" x14ac:dyDescent="0.25">
      <c r="A58" s="140"/>
      <c r="B58" s="145"/>
      <c r="C58" s="149"/>
    </row>
    <row r="59" spans="1:3" ht="15.75" hidden="1" x14ac:dyDescent="0.25">
      <c r="A59" s="140"/>
      <c r="B59" s="147"/>
      <c r="C59" s="146"/>
    </row>
    <row r="60" spans="1:3" ht="15.75" hidden="1" x14ac:dyDescent="0.25">
      <c r="A60" s="140"/>
      <c r="B60" s="147"/>
      <c r="C60" s="146"/>
    </row>
    <row r="61" spans="1:3" ht="15.75" hidden="1" x14ac:dyDescent="0.25">
      <c r="A61" s="140"/>
      <c r="B61" s="150"/>
      <c r="C61" s="144"/>
    </row>
    <row r="62" spans="1:3" ht="15.75" hidden="1" x14ac:dyDescent="0.25">
      <c r="A62" s="140"/>
      <c r="B62" s="147"/>
      <c r="C62" s="146"/>
    </row>
    <row r="63" spans="1:3" ht="15.75" hidden="1" x14ac:dyDescent="0.25">
      <c r="A63" s="140"/>
      <c r="B63" s="145"/>
      <c r="C63" s="146"/>
    </row>
    <row r="64" spans="1:3" ht="15.75" hidden="1" x14ac:dyDescent="0.25">
      <c r="A64" s="140"/>
      <c r="B64" s="147"/>
      <c r="C64" s="146"/>
    </row>
    <row r="65" spans="1:3" hidden="1" x14ac:dyDescent="0.25">
      <c r="A65" s="136"/>
      <c r="B65" s="145"/>
      <c r="C65" s="146"/>
    </row>
    <row r="66" spans="1:3" hidden="1" x14ac:dyDescent="0.25">
      <c r="A66" s="136"/>
      <c r="B66" s="147"/>
      <c r="C66" s="146"/>
    </row>
    <row r="67" spans="1:3" hidden="1" x14ac:dyDescent="0.25">
      <c r="A67" s="136"/>
      <c r="B67" s="145"/>
      <c r="C67" s="146"/>
    </row>
    <row r="68" spans="1:3" hidden="1" x14ac:dyDescent="0.25">
      <c r="B68" s="147"/>
      <c r="C68" s="146"/>
    </row>
    <row r="69" spans="1:3" hidden="1" x14ac:dyDescent="0.25">
      <c r="B69" s="147"/>
      <c r="C69" s="146"/>
    </row>
    <row r="70" spans="1:3" hidden="1" x14ac:dyDescent="0.25">
      <c r="B70" s="147"/>
      <c r="C70" s="146"/>
    </row>
    <row r="71" spans="1:3" hidden="1" x14ac:dyDescent="0.25">
      <c r="B71" s="143"/>
      <c r="C71" s="144"/>
    </row>
    <row r="72" spans="1:3" hidden="1" x14ac:dyDescent="0.25">
      <c r="B72" s="147"/>
      <c r="C72" s="146"/>
    </row>
    <row r="73" spans="1:3" hidden="1" x14ac:dyDescent="0.25">
      <c r="B73" s="147"/>
      <c r="C73" s="146"/>
    </row>
    <row r="74" spans="1:3" hidden="1" x14ac:dyDescent="0.25">
      <c r="B74" s="143"/>
      <c r="C74" s="144"/>
    </row>
    <row r="75" spans="1:3" hidden="1" x14ac:dyDescent="0.25">
      <c r="B75" s="147"/>
      <c r="C75" s="146"/>
    </row>
    <row r="76" spans="1:3" hidden="1" x14ac:dyDescent="0.25">
      <c r="B76" s="147"/>
      <c r="C76" s="149"/>
    </row>
    <row r="77" spans="1:3" hidden="1" x14ac:dyDescent="0.25">
      <c r="B77" s="147"/>
      <c r="C77" s="146"/>
    </row>
    <row r="78" spans="1:3" hidden="1" x14ac:dyDescent="0.25">
      <c r="B78" s="147"/>
      <c r="C78" s="146"/>
    </row>
    <row r="79" spans="1:3" hidden="1" x14ac:dyDescent="0.25">
      <c r="B79" s="143"/>
      <c r="C79" s="144"/>
    </row>
    <row r="80" spans="1:3" hidden="1" x14ac:dyDescent="0.25">
      <c r="B80" s="147"/>
      <c r="C80" s="146"/>
    </row>
    <row r="81" spans="2:3" hidden="1" x14ac:dyDescent="0.25">
      <c r="B81" s="147"/>
      <c r="C81" s="146"/>
    </row>
    <row r="82" spans="2:3" hidden="1" x14ac:dyDescent="0.25">
      <c r="B82" s="147"/>
      <c r="C82" s="146"/>
    </row>
    <row r="83" spans="2:3" hidden="1" x14ac:dyDescent="0.25"/>
    <row r="84" spans="2:3" hidden="1" x14ac:dyDescent="0.25"/>
    <row r="85" spans="2:3" hidden="1" x14ac:dyDescent="0.25"/>
    <row r="86" spans="2:3" hidden="1" x14ac:dyDescent="0.25"/>
    <row r="87" spans="2:3" hidden="1" x14ac:dyDescent="0.25"/>
    <row r="88" spans="2:3" hidden="1" x14ac:dyDescent="0.25"/>
    <row r="89" spans="2:3" hidden="1" x14ac:dyDescent="0.25"/>
    <row r="90" spans="2:3" hidden="1" x14ac:dyDescent="0.25"/>
    <row r="91" spans="2:3" hidden="1" x14ac:dyDescent="0.25"/>
    <row r="92" spans="2:3" hidden="1" x14ac:dyDescent="0.25"/>
    <row r="93" spans="2:3" hidden="1" x14ac:dyDescent="0.25"/>
    <row r="94" spans="2:3" hidden="1" x14ac:dyDescent="0.25"/>
    <row r="95" spans="2:3" hidden="1" x14ac:dyDescent="0.25"/>
    <row r="96" spans="2:3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x14ac:dyDescent="0.25"/>
  </sheetData>
  <sheetProtection algorithmName="SHA-512" hashValue="QtwMGEvksnI9mqKhjO1pg+gV8yNmKoBMI13HL3P/K6bLmqN3ilToCrxYQvIkZT4AP583dNMIPE1MYCiYqXLQxg==" saltValue="ni4yD2LGoWHjfrd85cPFrw==" spinCount="100000" sheet="1" objects="1" scenarios="1"/>
  <autoFilter ref="A12:AT34" xr:uid="{00000000-0009-0000-0000-000000000000}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</autoFilter>
  <mergeCells count="95">
    <mergeCell ref="D10:K10"/>
    <mergeCell ref="D9:S9"/>
    <mergeCell ref="L10:O10"/>
    <mergeCell ref="D12:U13"/>
    <mergeCell ref="AA10:AB10"/>
    <mergeCell ref="V12:Z12"/>
    <mergeCell ref="AA12:AE12"/>
    <mergeCell ref="C3:H3"/>
    <mergeCell ref="E4:H4"/>
    <mergeCell ref="E5:H5"/>
    <mergeCell ref="E6:H6"/>
    <mergeCell ref="E7:H7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AA8:AE8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B40:C40"/>
    <mergeCell ref="F40:I40"/>
    <mergeCell ref="J40:P40"/>
    <mergeCell ref="AA34:AB34"/>
    <mergeCell ref="AC14:AC15"/>
    <mergeCell ref="AA38:AB38"/>
    <mergeCell ref="J38:P38"/>
    <mergeCell ref="F38:I38"/>
    <mergeCell ref="V38:W38"/>
    <mergeCell ref="B39:C39"/>
    <mergeCell ref="F39:G39"/>
    <mergeCell ref="H39:I39"/>
    <mergeCell ref="J39:P39"/>
    <mergeCell ref="AF38:AG38"/>
    <mergeCell ref="B38:C38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X14:X15"/>
    <mergeCell ref="Y14:Y15"/>
    <mergeCell ref="AF14:AG14"/>
    <mergeCell ref="AA14:AB14"/>
    <mergeCell ref="J37:P37"/>
    <mergeCell ref="V37:W37"/>
    <mergeCell ref="AA37:AB37"/>
    <mergeCell ref="AP38:AR38"/>
    <mergeCell ref="AP36:AR36"/>
    <mergeCell ref="AK36:AL36"/>
    <mergeCell ref="AK38:AL38"/>
    <mergeCell ref="AF37:AG37"/>
    <mergeCell ref="E8:H8"/>
    <mergeCell ref="A1:H1"/>
    <mergeCell ref="A2:H2"/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F36:AG36"/>
    <mergeCell ref="AA36:AB36"/>
    <mergeCell ref="F37:I37"/>
    <mergeCell ref="AK37:AL37"/>
  </mergeCells>
  <conditionalFormatting sqref="AH37:AH38 AM37:AM38 AS37:AS38 AC37:AC38 X37:X38 X34:Y34 AC34:AD34 AH34:AI34 AN34 AR34:AT34 AM35 X17:Z17 X17:X35 AC17:AC35 AS17:AS35 AH17:AH35 AA29:AE29 AA33:AE33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8 AH35 AM38 AM35 AS38 AS35 AC38 AC35 X38 X35">
    <cfRule type="containsText" dxfId="11" priority="347" operator="containsText" text="N/A">
      <formula>NOT(ISERROR(SEARCH("N/A",X35)))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5 AH35 AH38 AM35 AM38 AS38 AC35 AC38 X35 X38">
    <cfRule type="containsText" dxfId="7" priority="387" operator="containsText" text="N/A">
      <formula>NOT(ISERROR(SEARCH("N/A",X35)))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34">
    <cfRule type="containsText" dxfId="3" priority="2" operator="containsText" text="N/A">
      <formula>NOT(ISERROR(SEARCH("N/A",AM34)))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3">
    <cfRule type="colorScale" priority="146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6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22 J27:J31" xr:uid="{00000000-0002-0000-0000-000003000000}">
      <formula1>PROGRAMACION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F206-CE55-4DBA-A89A-B472598A65E3}">
  <dimension ref="B3:F15"/>
  <sheetViews>
    <sheetView workbookViewId="0">
      <selection activeCell="F9" sqref="F9"/>
    </sheetView>
  </sheetViews>
  <sheetFormatPr baseColWidth="10" defaultRowHeight="15" x14ac:dyDescent="0.25"/>
  <cols>
    <col min="2" max="2" width="15.28515625" bestFit="1" customWidth="1"/>
    <col min="6" max="6" width="16.42578125" bestFit="1" customWidth="1"/>
  </cols>
  <sheetData>
    <row r="3" spans="2:6" x14ac:dyDescent="0.25">
      <c r="B3" s="165"/>
    </row>
    <row r="4" spans="2:6" x14ac:dyDescent="0.25">
      <c r="B4" s="165">
        <v>27374685684</v>
      </c>
    </row>
    <row r="5" spans="2:6" x14ac:dyDescent="0.25">
      <c r="B5" s="165">
        <f>SUM(B3:B4)</f>
        <v>27374685684</v>
      </c>
    </row>
    <row r="6" spans="2:6" x14ac:dyDescent="0.25">
      <c r="B6" s="164">
        <f>B7/B5</f>
        <v>1.5397266323549288E-2</v>
      </c>
    </row>
    <row r="7" spans="2:6" x14ac:dyDescent="0.25">
      <c r="B7" s="165">
        <v>421495326</v>
      </c>
      <c r="F7" s="165">
        <v>4934773769</v>
      </c>
    </row>
    <row r="8" spans="2:6" x14ac:dyDescent="0.25">
      <c r="B8" s="164" t="e">
        <f>B7/B3</f>
        <v>#DIV/0!</v>
      </c>
      <c r="F8" s="165">
        <v>27280973000</v>
      </c>
    </row>
    <row r="9" spans="2:6" x14ac:dyDescent="0.25">
      <c r="F9">
        <f>F8/F7</f>
        <v>5.5283128015670542</v>
      </c>
    </row>
    <row r="10" spans="2:6" x14ac:dyDescent="0.25">
      <c r="B10" t="e">
        <f>+B7/B3</f>
        <v>#DIV/0!</v>
      </c>
    </row>
    <row r="15" spans="2:6" x14ac:dyDescent="0.25">
      <c r="B15" s="164">
        <f>27/7</f>
        <v>3.8571428571428572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168</v>
      </c>
      <c r="B1" t="s">
        <v>169</v>
      </c>
      <c r="C1" t="s">
        <v>170</v>
      </c>
      <c r="D1" t="s">
        <v>171</v>
      </c>
      <c r="F1" t="s">
        <v>172</v>
      </c>
    </row>
    <row r="2" spans="1:8" x14ac:dyDescent="0.25">
      <c r="A2" t="s">
        <v>173</v>
      </c>
      <c r="B2" t="s">
        <v>174</v>
      </c>
      <c r="C2" t="s">
        <v>52</v>
      </c>
      <c r="D2" t="s">
        <v>56</v>
      </c>
      <c r="F2" t="s">
        <v>78</v>
      </c>
    </row>
    <row r="3" spans="1:8" x14ac:dyDescent="0.25">
      <c r="A3" t="s">
        <v>175</v>
      </c>
      <c r="B3" t="s">
        <v>176</v>
      </c>
      <c r="C3" t="s">
        <v>177</v>
      </c>
      <c r="D3" t="s">
        <v>121</v>
      </c>
      <c r="F3" t="s">
        <v>58</v>
      </c>
    </row>
    <row r="4" spans="1:8" x14ac:dyDescent="0.25">
      <c r="A4" t="s">
        <v>178</v>
      </c>
      <c r="C4" t="s">
        <v>81</v>
      </c>
      <c r="D4" t="s">
        <v>66</v>
      </c>
      <c r="F4" t="s">
        <v>68</v>
      </c>
    </row>
    <row r="5" spans="1:8" x14ac:dyDescent="0.25">
      <c r="A5" t="s">
        <v>179</v>
      </c>
      <c r="C5" t="s">
        <v>127</v>
      </c>
      <c r="D5" t="s">
        <v>180</v>
      </c>
    </row>
    <row r="6" spans="1:8" x14ac:dyDescent="0.25">
      <c r="A6" t="s">
        <v>181</v>
      </c>
      <c r="E6" t="s">
        <v>182</v>
      </c>
      <c r="G6" t="s">
        <v>183</v>
      </c>
    </row>
    <row r="7" spans="1:8" x14ac:dyDescent="0.25">
      <c r="A7" t="s">
        <v>184</v>
      </c>
      <c r="E7" t="s">
        <v>185</v>
      </c>
      <c r="G7" t="s">
        <v>186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167</v>
      </c>
      <c r="C99" t="s">
        <v>195</v>
      </c>
    </row>
    <row r="100" spans="2:3" x14ac:dyDescent="0.25">
      <c r="B100" s="10">
        <v>1167</v>
      </c>
      <c r="C100" s="3" t="s">
        <v>196</v>
      </c>
    </row>
    <row r="101" spans="2:3" ht="30" x14ac:dyDescent="0.25">
      <c r="B101" s="10">
        <v>1131</v>
      </c>
      <c r="C101" s="3" t="s">
        <v>197</v>
      </c>
    </row>
    <row r="102" spans="2:3" x14ac:dyDescent="0.25">
      <c r="B102" s="10">
        <v>1177</v>
      </c>
      <c r="C102" s="3" t="s">
        <v>198</v>
      </c>
    </row>
    <row r="103" spans="2:3" ht="30" x14ac:dyDescent="0.25">
      <c r="B103" s="10">
        <v>1094</v>
      </c>
      <c r="C103" s="3" t="s">
        <v>199</v>
      </c>
    </row>
    <row r="104" spans="2:3" x14ac:dyDescent="0.25">
      <c r="B104" s="10">
        <v>1128</v>
      </c>
      <c r="C104" s="3" t="s">
        <v>200</v>
      </c>
    </row>
    <row r="105" spans="2:3" ht="30" x14ac:dyDescent="0.25">
      <c r="B105" s="10">
        <v>1095</v>
      </c>
      <c r="C105" s="3" t="s">
        <v>201</v>
      </c>
    </row>
    <row r="106" spans="2:3" ht="30" x14ac:dyDescent="0.25">
      <c r="B106" s="10">
        <v>1129</v>
      </c>
      <c r="C106" s="3" t="s">
        <v>202</v>
      </c>
    </row>
    <row r="107" spans="2:3" ht="45" x14ac:dyDescent="0.25">
      <c r="B107" s="10">
        <v>1120</v>
      </c>
      <c r="C107" s="3" t="s">
        <v>203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204</v>
      </c>
    </row>
    <row r="118" spans="2:3" x14ac:dyDescent="0.25">
      <c r="B118" t="s">
        <v>205</v>
      </c>
      <c r="C118" t="s">
        <v>206</v>
      </c>
    </row>
    <row r="119" spans="2:3" x14ac:dyDescent="0.25">
      <c r="B119" t="s">
        <v>207</v>
      </c>
      <c r="C119" t="s">
        <v>208</v>
      </c>
    </row>
    <row r="120" spans="2:3" x14ac:dyDescent="0.25">
      <c r="B120" t="s">
        <v>209</v>
      </c>
      <c r="C120" t="s">
        <v>210</v>
      </c>
    </row>
    <row r="121" spans="2:3" x14ac:dyDescent="0.25">
      <c r="B121" t="s">
        <v>211</v>
      </c>
      <c r="C121" t="s">
        <v>212</v>
      </c>
    </row>
    <row r="122" spans="2:3" x14ac:dyDescent="0.25">
      <c r="B122" t="s">
        <v>213</v>
      </c>
      <c r="C122" t="s">
        <v>214</v>
      </c>
    </row>
    <row r="123" spans="2:3" x14ac:dyDescent="0.25">
      <c r="B123" t="s">
        <v>215</v>
      </c>
      <c r="C123" t="s">
        <v>216</v>
      </c>
    </row>
    <row r="124" spans="2:3" x14ac:dyDescent="0.25">
      <c r="B124" t="s">
        <v>217</v>
      </c>
      <c r="C124" t="s">
        <v>218</v>
      </c>
    </row>
    <row r="125" spans="2:3" x14ac:dyDescent="0.25">
      <c r="B125" t="s">
        <v>219</v>
      </c>
      <c r="C125" t="s">
        <v>220</v>
      </c>
    </row>
    <row r="126" spans="2:3" x14ac:dyDescent="0.25">
      <c r="B126" t="s">
        <v>221</v>
      </c>
      <c r="C126" t="s">
        <v>222</v>
      </c>
    </row>
    <row r="127" spans="2:3" x14ac:dyDescent="0.25">
      <c r="B127" t="s">
        <v>223</v>
      </c>
      <c r="C127" t="s">
        <v>224</v>
      </c>
    </row>
    <row r="128" spans="2:3" x14ac:dyDescent="0.25">
      <c r="B128" t="s">
        <v>225</v>
      </c>
      <c r="C128" t="s">
        <v>226</v>
      </c>
    </row>
    <row r="129" spans="2:3" x14ac:dyDescent="0.25">
      <c r="B129" t="s">
        <v>227</v>
      </c>
      <c r="C129" t="s">
        <v>228</v>
      </c>
    </row>
    <row r="130" spans="2:3" x14ac:dyDescent="0.25">
      <c r="B130" t="s">
        <v>229</v>
      </c>
      <c r="C130" t="s">
        <v>230</v>
      </c>
    </row>
    <row r="131" spans="2:3" x14ac:dyDescent="0.25">
      <c r="B131" t="s">
        <v>231</v>
      </c>
      <c r="C131" t="s">
        <v>232</v>
      </c>
    </row>
    <row r="132" spans="2:3" x14ac:dyDescent="0.25">
      <c r="B132" t="s">
        <v>233</v>
      </c>
      <c r="C132" t="s">
        <v>234</v>
      </c>
    </row>
    <row r="133" spans="2:3" x14ac:dyDescent="0.25">
      <c r="B133" t="s">
        <v>235</v>
      </c>
      <c r="C133" t="s">
        <v>236</v>
      </c>
    </row>
    <row r="134" spans="2:3" x14ac:dyDescent="0.25">
      <c r="B134" t="s">
        <v>237</v>
      </c>
      <c r="C134" t="s">
        <v>238</v>
      </c>
    </row>
    <row r="135" spans="2:3" x14ac:dyDescent="0.25">
      <c r="B135" t="s">
        <v>239</v>
      </c>
      <c r="C135" t="s">
        <v>240</v>
      </c>
    </row>
    <row r="136" spans="2:3" x14ac:dyDescent="0.25">
      <c r="B136" t="s">
        <v>241</v>
      </c>
      <c r="C136" t="s">
        <v>242</v>
      </c>
    </row>
    <row r="137" spans="2:3" x14ac:dyDescent="0.25">
      <c r="B137" t="s">
        <v>243</v>
      </c>
      <c r="C137" t="s">
        <v>244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DF3B08D03B34B91F992FA5829B101" ma:contentTypeVersion="8" ma:contentTypeDescription="Crear nuevo documento." ma:contentTypeScope="" ma:versionID="015f8f5705d36dad4f6cbd7679f2179f">
  <xsd:schema xmlns:xsd="http://www.w3.org/2001/XMLSchema" xmlns:xs="http://www.w3.org/2001/XMLSchema" xmlns:p="http://schemas.microsoft.com/office/2006/metadata/properties" xmlns:ns3="918d46ae-bc80-4b93-8345-0c7a35c27299" targetNamespace="http://schemas.microsoft.com/office/2006/metadata/properties" ma:root="true" ma:fieldsID="6a2ccf0ee1f03618617009d09ebd6a09" ns3:_="">
    <xsd:import namespace="918d46ae-bc80-4b93-8345-0c7a35c272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d46ae-bc80-4b93-8345-0c7a35c27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8269B9-4B89-47C6-9D3C-F33BB10F4C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d46ae-bc80-4b93-8345-0c7a35c272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783E8A-5FC2-496E-BE69-49867CF848A9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18d46ae-bc80-4b93-8345-0c7a35c2729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0D3798-2866-4DC4-9820-1FFD5B08EA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PLAN GESTION POR PROCESO</vt:lpstr>
      <vt:lpstr>Hoja1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Jeraldyn Tautiva Guarin</cp:lastModifiedBy>
  <cp:revision/>
  <dcterms:created xsi:type="dcterms:W3CDTF">2016-04-29T15:58:00Z</dcterms:created>
  <dcterms:modified xsi:type="dcterms:W3CDTF">2019-08-02T20:19:59Z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0x010100376DF3B08D03B34B91F992FA5829B101</vt:lpwstr>
  </property>
</Properties>
</file>