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8880"/>
  </bookViews>
  <sheets>
    <sheet name="PLAN GESTION POR PROCESO_201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_xlfn_IFERROR">#N/A</definedName>
    <definedName name="_xlnm._FilterDatabase" localSheetId="0" hidden="1">'PLAN GESTION POR PROCESO_2017'!$A$12:$BB$73</definedName>
    <definedName name="ACCIONES_CORRECTIVAS">[1]MANUALES!#REF!</definedName>
    <definedName name="ACCIONES_PREVENTIVAS_Y_DE_MEJORA">[1]MANUALES!#REF!</definedName>
    <definedName name="ADMINISTRACIÓN_DEL_RIESGO">[1]MANUALES!#REF!</definedName>
    <definedName name="AMARILLO">[2]Cuadro_semaforo!$C$5</definedName>
    <definedName name="AMARILLO1">[3]Cuadro_semaforo!$C$5</definedName>
    <definedName name="_xlnm.Print_Area" localSheetId="0">'PLAN GESTION POR PROCESO_2017'!$A$1:$BB$79</definedName>
    <definedName name="AUDITORIAS_DE_EVALUACIÓN">[1]MANUALES!#REF!</definedName>
    <definedName name="AUDITORIAS_INTERNAS_DEL_SIG">[1]MANUALES!#REF!</definedName>
    <definedName name="BIEN">#REF!</definedName>
    <definedName name="CANTIDAD">#REF!</definedName>
    <definedName name="CONSTRUCCIÓN_Y_ACTUALIZACIÓN_DEL_NORMOGRAMA">[1]MANUALES!#REF!</definedName>
    <definedName name="CONTRALORIA">[4]Hoja2!$G$7:$G$8</definedName>
    <definedName name="CONTROL_DE_DOCUMENTOS">[1]MANUALES!#REF!</definedName>
    <definedName name="CONTROL_DE_REGISTROS">[1]MANUALES!#REF!</definedName>
    <definedName name="DEPENDENCIA">[4]Hoja2!$B$118:$B$137</definedName>
    <definedName name="EJES">[5]Hoja2!$B$8:$B$10</definedName>
    <definedName name="FUENTE">[4]Hoja2!$B$2:$B$3</definedName>
    <definedName name="GESTIÓN_ACCIONES_COLECTIVAS">[1]MANUALES!#REF!</definedName>
    <definedName name="GESTIÓN_ACCIONES_INDIVIDUALES">[1]MANUALES!#REF!</definedName>
    <definedName name="GESTIÓN_APOYO_DIAGNÓSTICO_Y_TERAPÉUTICO">[1]MANUALES!#REF!</definedName>
    <definedName name="GESTIÓN_CONSULTA_EXTERNA">[1]MANUALES!#REF!</definedName>
    <definedName name="GESTIÓN_DE_APOYO_LOGÍSTICO">[1]MANUALES!#REF!</definedName>
    <definedName name="GESTIÓN_DE_SISTEMAS">[1]MANUALES!#REF!</definedName>
    <definedName name="GESTIÓN_DEL_ENTORNO">[1]MANUALES!#REF!</definedName>
    <definedName name="GESTIÓN_DEL_TALENTO_HUMANO">[1]MANUALES!#REF!</definedName>
    <definedName name="GESTIÓN_FINANCIERA">[1]MANUALES!#REF!</definedName>
    <definedName name="GESTIÓN_FORMULACIÓN_ESTRATÉGICA_Y_MODELOS_METODOLÓGICOS">[1]MANUALES!#REF!</definedName>
    <definedName name="GESTIÓN_HOSPITALIZACIÓN">[1]MANUALES!#REF!</definedName>
    <definedName name="GESTIÓN_JURÍDICA">[1]MANUALES!#REF!</definedName>
    <definedName name="GESTIÓN_PLANES">[1]MANUALES!#REF!</definedName>
    <definedName name="GESTIÓN_QUIRÚRGICA">[1]MANUALES!#REF!</definedName>
    <definedName name="GESTIÓN_SISTÉMICA_DE_ACTORES">[1]MANUALES!#REF!</definedName>
    <definedName name="GESTIÓN_URGENCIAS">[1]MANUALES!#REF!</definedName>
    <definedName name="IDENTIFICACIÓN_DE_ASPECTOS_E_IMPACTOS_AMBIENTALES">[1]MANUALES!#REF!</definedName>
    <definedName name="IDENTIFICACIÓN_DE_PELIGROS_Y_VALORACIÓN_DE_RIESGOS">[1]MANUALES!#REF!</definedName>
    <definedName name="INDICADOR">[4]Hoja2!$F$2:$F$4</definedName>
    <definedName name="INVESTIGACIÓN_DE_ACCIDENTES_LABORALES_Y_AMBIENTALES">[1]MANUALES!#REF!</definedName>
    <definedName name="LIDERPROCESO">[4]Hoja2!$C$118:$C$137</definedName>
    <definedName name="LOCALIDADES">[5]Hoja2!$B$47:$B$66</definedName>
    <definedName name="META02">[6]Hoja2!$C$6:$C$9</definedName>
    <definedName name="META2">[4]Hoja2!$C$2:$C$5</definedName>
    <definedName name="MONITOREO_DEL_USO_DE_LOS_MEDIOS_DE_PROCESAMIENTO_DE_LA_INFORMACIÓN">[1]MANUALES!#REF!</definedName>
    <definedName name="OTORGAR_ACCESO_A_LOS_MEDIOS_DE_PROCESAMIENTO_DE_LA_INFORMACIÓN">[1]MANUALES!#REF!</definedName>
    <definedName name="PARTICIPACIÓN_CIUDADANA">[1]MANUALES!#REF!</definedName>
    <definedName name="PLANIFICACIÓN_OPERATIVA">[1]MANUALES!#REF!</definedName>
    <definedName name="PROGRAMACION">[4]Hoja2!$D$2:$D$5</definedName>
    <definedName name="PROTECCIÓN_DEL_INTERCAMBIO_DE_INFORMACIÓN">[1]MANUALES!#REF!</definedName>
    <definedName name="REPORTE_DE_ACCIDENTES_DE_TRABAJO">[1]MANUALES!#REF!</definedName>
    <definedName name="REPORTE_Y_CONTROL_DE_NO_CONFORMES_DEL_SIG">[1]MANUALES!#REF!</definedName>
    <definedName name="ROJO">[2]Cuadro_semaforo!$C$4</definedName>
    <definedName name="RUBROS">[4]Hoja2!$A$2:$A$7</definedName>
    <definedName name="SHARED_FORMULA_10_26_10_26_0">IF(ISERROR(#REF!/#REF!),"",(#REF!/#REF!))</definedName>
    <definedName name="SHARED_FORMULA_12_26_12_26_0">#REF!</definedName>
    <definedName name="SHARED_FORMULA_13_26_13_26_0">IF(ISERROR(#REF!/#REF!),"",(#REF!/#REF!))</definedName>
    <definedName name="SHARED_FORMULA_15_26_15_26_0">#REF!</definedName>
    <definedName name="SHARED_FORMULA_16_26_16_26_0">IF(ISERROR(#REF!/#REF!),"",(#REF!/#REF!))</definedName>
    <definedName name="SHARED_FORMULA_18_26_18_26_0">#REF!</definedName>
    <definedName name="SHARED_FORMULA_19_26_19_26_0">IF(ISERROR(#REF!/#REF!),"",(#REF!/#REF!))</definedName>
    <definedName name="SHARED_FORMULA_20_17_20_17_0">SUM(#REF!,#REF!,#REF!,#REF!)</definedName>
    <definedName name="SHARED_FORMULA_20_21_20_21_0">SUM(#REF!,#REF!,#REF!,#REF!)</definedName>
    <definedName name="SHARED_FORMULA_20_29_20_29_0">SUM(#REF!,#REF!,#REF!,#REF!)</definedName>
    <definedName name="SHARED_FORMULA_20_54_20_54_0">SUM(#REF!,#REF!,#REF!,#REF!)</definedName>
    <definedName name="SHARED_FORMULA_20_58_20_58_0">SUM(#REF!,#REF!,#REF!,#REF!)</definedName>
    <definedName name="SHARED_FORMULA_21_29_21_29_0">SUM(#REF!,#REF!,#REF!,#REF!)</definedName>
    <definedName name="SHARED_FORMULA_22_26_22_26_0">IF((IF(ISERROR(#REF!/#REF!),0,(#REF!/#REF!)))&gt;1,1,(IF(ISERROR(#REF!/#REF!),0,(#REF!/#REF!))))</definedName>
    <definedName name="SHARED_FORMULA_23_26_23_26_0">#REF!*#REF!</definedName>
    <definedName name="SHARED_FORMULA_30_11_30_11_0">#REF!</definedName>
    <definedName name="SHARED_FORMULA_30_29_30_29_0">#REF!</definedName>
    <definedName name="SHARED_FORMULA_34_12_34_12_0">#REF!</definedName>
    <definedName name="SHARED_FORMULA_34_44_34_44_0">#REF!</definedName>
    <definedName name="SHARED_FORMULA_38_11_38_11_0">#REF!</definedName>
    <definedName name="SHARED_FORMULA_38_43_38_43_0">#REF!</definedName>
    <definedName name="SHARED_FORMULA_42_11_42_11_0">#REF!</definedName>
    <definedName name="SHARED_FORMULA_42_43_42_43_0">#REF!</definedName>
    <definedName name="SHARED_FORMULA_9_26_9_26_0">#REF!</definedName>
    <definedName name="TRES">[7]Hoja2!#REF!</definedName>
    <definedName name="ttet">#REF!</definedName>
  </definedNames>
  <calcPr calcId="144525"/>
</workbook>
</file>

<file path=xl/calcChain.xml><?xml version="1.0" encoding="utf-8"?>
<calcChain xmlns="http://schemas.openxmlformats.org/spreadsheetml/2006/main">
  <c r="AY53" i="1" l="1"/>
  <c r="AS53" i="1"/>
  <c r="AU53" i="1" s="1"/>
  <c r="E72" i="1"/>
  <c r="AZ71" i="1"/>
  <c r="AY71" i="1"/>
  <c r="AX71" i="1"/>
  <c r="AS71" i="1"/>
  <c r="AU71" i="1" s="1"/>
  <c r="AR71" i="1"/>
  <c r="AO71" i="1"/>
  <c r="AM71" i="1"/>
  <c r="AL71" i="1"/>
  <c r="AG71" i="1"/>
  <c r="AI71" i="1" s="1"/>
  <c r="AF71" i="1"/>
  <c r="AC71" i="1"/>
  <c r="AA71" i="1"/>
  <c r="Z71" i="1"/>
  <c r="AZ70" i="1"/>
  <c r="AY70" i="1"/>
  <c r="AX70" i="1"/>
  <c r="AS70" i="1"/>
  <c r="AU70" i="1" s="1"/>
  <c r="AR70" i="1"/>
  <c r="AM70" i="1"/>
  <c r="AO70" i="1" s="1"/>
  <c r="AL70" i="1"/>
  <c r="AI70" i="1"/>
  <c r="AG70" i="1"/>
  <c r="AF70" i="1"/>
  <c r="AA70" i="1"/>
  <c r="AC70" i="1" s="1"/>
  <c r="Z70" i="1"/>
  <c r="AZ69" i="1"/>
  <c r="AY69" i="1"/>
  <c r="AX69" i="1"/>
  <c r="AS69" i="1"/>
  <c r="AU69" i="1" s="1"/>
  <c r="AR69" i="1"/>
  <c r="AM69" i="1"/>
  <c r="AO69" i="1" s="1"/>
  <c r="AL69" i="1"/>
  <c r="AG69" i="1"/>
  <c r="AI69" i="1" s="1"/>
  <c r="AF69" i="1"/>
  <c r="AA69" i="1"/>
  <c r="AC69" i="1" s="1"/>
  <c r="Z69" i="1"/>
  <c r="AZ68" i="1"/>
  <c r="AY68" i="1"/>
  <c r="AX68" i="1"/>
  <c r="AU68" i="1"/>
  <c r="AS68" i="1"/>
  <c r="AR68" i="1"/>
  <c r="AM68" i="1"/>
  <c r="AO68" i="1" s="1"/>
  <c r="AL68" i="1"/>
  <c r="AG68" i="1"/>
  <c r="AI68" i="1" s="1"/>
  <c r="AF68" i="1"/>
  <c r="AA68" i="1"/>
  <c r="AC68" i="1" s="1"/>
  <c r="Z68" i="1"/>
  <c r="AZ67" i="1"/>
  <c r="AY67" i="1"/>
  <c r="AX67" i="1"/>
  <c r="AS67" i="1"/>
  <c r="AU67" i="1" s="1"/>
  <c r="AR67" i="1"/>
  <c r="AO67" i="1"/>
  <c r="AM67" i="1"/>
  <c r="AL67" i="1"/>
  <c r="AG67" i="1"/>
  <c r="AI67" i="1" s="1"/>
  <c r="AF67" i="1"/>
  <c r="AC67" i="1"/>
  <c r="AA67" i="1"/>
  <c r="Z67" i="1"/>
  <c r="AZ66" i="1"/>
  <c r="AY66" i="1"/>
  <c r="AX66" i="1"/>
  <c r="AS66" i="1"/>
  <c r="AU66" i="1" s="1"/>
  <c r="AR66" i="1"/>
  <c r="AM66" i="1"/>
  <c r="AO66" i="1" s="1"/>
  <c r="AL66" i="1"/>
  <c r="AG66" i="1"/>
  <c r="AI66" i="1" s="1"/>
  <c r="AF66" i="1"/>
  <c r="AA66" i="1"/>
  <c r="AC66" i="1" s="1"/>
  <c r="Z66" i="1"/>
  <c r="AZ65" i="1"/>
  <c r="AY65" i="1"/>
  <c r="AX65" i="1"/>
  <c r="AS65" i="1"/>
  <c r="AU65" i="1" s="1"/>
  <c r="AR65" i="1"/>
  <c r="AO65" i="1"/>
  <c r="AM65" i="1"/>
  <c r="AL65" i="1"/>
  <c r="AG65" i="1"/>
  <c r="AI65" i="1" s="1"/>
  <c r="AF65" i="1"/>
  <c r="AC65" i="1"/>
  <c r="AA65" i="1"/>
  <c r="Z65" i="1"/>
  <c r="E64" i="1"/>
  <c r="AZ63" i="1"/>
  <c r="AY63" i="1"/>
  <c r="AX63" i="1"/>
  <c r="AS63" i="1"/>
  <c r="AU63" i="1" s="1"/>
  <c r="AR63" i="1"/>
  <c r="AM63" i="1"/>
  <c r="AO63" i="1" s="1"/>
  <c r="AL63" i="1"/>
  <c r="AG63" i="1"/>
  <c r="AI63" i="1" s="1"/>
  <c r="AF63" i="1"/>
  <c r="AA63" i="1"/>
  <c r="AC63" i="1" s="1"/>
  <c r="Z63" i="1"/>
  <c r="E62" i="1"/>
  <c r="AZ61" i="1"/>
  <c r="AY61" i="1"/>
  <c r="AX61" i="1"/>
  <c r="AS61" i="1"/>
  <c r="AU61" i="1" s="1"/>
  <c r="AR61" i="1"/>
  <c r="AM61" i="1"/>
  <c r="AO61" i="1" s="1"/>
  <c r="AL61" i="1"/>
  <c r="AG61" i="1"/>
  <c r="AI61" i="1" s="1"/>
  <c r="AF61" i="1"/>
  <c r="AA61" i="1"/>
  <c r="AC61" i="1" s="1"/>
  <c r="Z61" i="1"/>
  <c r="AZ59" i="1"/>
  <c r="AY59" i="1"/>
  <c r="AX59" i="1"/>
  <c r="AU59" i="1"/>
  <c r="AS59" i="1"/>
  <c r="AR59" i="1"/>
  <c r="AM59" i="1"/>
  <c r="AO59" i="1" s="1"/>
  <c r="AL59" i="1"/>
  <c r="AI59" i="1"/>
  <c r="AG59" i="1"/>
  <c r="AF59" i="1"/>
  <c r="AA59" i="1"/>
  <c r="AC59" i="1" s="1"/>
  <c r="Z59" i="1"/>
  <c r="E58" i="1"/>
  <c r="E56" i="1"/>
  <c r="AZ52" i="1"/>
  <c r="AY52" i="1"/>
  <c r="AX52" i="1"/>
  <c r="AS52" i="1"/>
  <c r="AU52" i="1" s="1"/>
  <c r="AR52" i="1"/>
  <c r="AO52" i="1"/>
  <c r="AM52" i="1"/>
  <c r="AL52" i="1"/>
  <c r="AG52" i="1"/>
  <c r="AI52" i="1" s="1"/>
  <c r="AF52" i="1"/>
  <c r="AA52" i="1"/>
  <c r="AC52" i="1" s="1"/>
  <c r="Z52" i="1"/>
  <c r="AZ51" i="1"/>
  <c r="AY51" i="1"/>
  <c r="AX51" i="1"/>
  <c r="AU51" i="1"/>
  <c r="AS51" i="1"/>
  <c r="AR51" i="1"/>
  <c r="AM51" i="1"/>
  <c r="AO51" i="1" s="1"/>
  <c r="AL51" i="1"/>
  <c r="AI51" i="1"/>
  <c r="AG51" i="1"/>
  <c r="AF51" i="1"/>
  <c r="AA51" i="1"/>
  <c r="AC51" i="1" s="1"/>
  <c r="Z51" i="1"/>
  <c r="AZ50" i="1"/>
  <c r="AY50" i="1"/>
  <c r="AX50" i="1"/>
  <c r="AS50" i="1"/>
  <c r="AU50" i="1" s="1"/>
  <c r="AR50" i="1"/>
  <c r="AM50" i="1"/>
  <c r="AO50" i="1" s="1"/>
  <c r="AL50" i="1"/>
  <c r="AG50" i="1"/>
  <c r="AI50" i="1" s="1"/>
  <c r="AF50" i="1"/>
  <c r="AC50" i="1"/>
  <c r="AA50" i="1"/>
  <c r="Z50" i="1"/>
  <c r="AZ49" i="1"/>
  <c r="AY49" i="1"/>
  <c r="AX49" i="1"/>
  <c r="AS49" i="1"/>
  <c r="AU49" i="1" s="1"/>
  <c r="AR49" i="1"/>
  <c r="AM49" i="1"/>
  <c r="AO49" i="1" s="1"/>
  <c r="AL49" i="1"/>
  <c r="AG49" i="1"/>
  <c r="AI49" i="1" s="1"/>
  <c r="AF49" i="1"/>
  <c r="AA49" i="1"/>
  <c r="AC49" i="1" s="1"/>
  <c r="Z49" i="1"/>
  <c r="AZ48" i="1"/>
  <c r="AY48" i="1"/>
  <c r="AX48" i="1"/>
  <c r="AS48" i="1"/>
  <c r="AU48" i="1" s="1"/>
  <c r="AR48" i="1"/>
  <c r="AM48" i="1"/>
  <c r="AO48" i="1" s="1"/>
  <c r="AL48" i="1"/>
  <c r="AG48" i="1"/>
  <c r="AI48" i="1" s="1"/>
  <c r="AF48" i="1"/>
  <c r="AA48" i="1"/>
  <c r="AC48" i="1" s="1"/>
  <c r="Z48" i="1"/>
  <c r="AZ47" i="1"/>
  <c r="AY47" i="1"/>
  <c r="AX47" i="1"/>
  <c r="AU47" i="1"/>
  <c r="AS47" i="1"/>
  <c r="AR47" i="1"/>
  <c r="AM47" i="1"/>
  <c r="AO47" i="1" s="1"/>
  <c r="AL47" i="1"/>
  <c r="AI47" i="1"/>
  <c r="AG47" i="1"/>
  <c r="AF47" i="1"/>
  <c r="AA47" i="1"/>
  <c r="AC47" i="1" s="1"/>
  <c r="Z47" i="1"/>
  <c r="AZ46" i="1"/>
  <c r="AY46" i="1"/>
  <c r="AX46" i="1"/>
  <c r="AS46" i="1"/>
  <c r="AU46" i="1" s="1"/>
  <c r="AR46" i="1"/>
  <c r="AM46" i="1"/>
  <c r="AO46" i="1" s="1"/>
  <c r="AL46" i="1"/>
  <c r="AG46" i="1"/>
  <c r="AI46" i="1" s="1"/>
  <c r="AF46" i="1"/>
  <c r="AA46" i="1"/>
  <c r="AC46" i="1" s="1"/>
  <c r="Z46" i="1"/>
  <c r="E45" i="1"/>
  <c r="AZ44" i="1"/>
  <c r="AY44" i="1"/>
  <c r="AX44" i="1"/>
  <c r="AS44" i="1"/>
  <c r="AU44" i="1" s="1"/>
  <c r="AR44" i="1"/>
  <c r="AM44" i="1"/>
  <c r="AO44" i="1" s="1"/>
  <c r="AL44" i="1"/>
  <c r="AG44" i="1"/>
  <c r="AI44" i="1" s="1"/>
  <c r="AF44" i="1"/>
  <c r="AA44" i="1"/>
  <c r="AC44" i="1" s="1"/>
  <c r="Z44" i="1"/>
  <c r="AZ43" i="1"/>
  <c r="AY43" i="1"/>
  <c r="AX43" i="1"/>
  <c r="AS43" i="1"/>
  <c r="AU43" i="1" s="1"/>
  <c r="AR43" i="1"/>
  <c r="AM43" i="1"/>
  <c r="AO43" i="1" s="1"/>
  <c r="AL43" i="1"/>
  <c r="AG43" i="1"/>
  <c r="AI43" i="1" s="1"/>
  <c r="AF43" i="1"/>
  <c r="AA43" i="1"/>
  <c r="AC43" i="1" s="1"/>
  <c r="Z43" i="1"/>
  <c r="AZ42" i="1"/>
  <c r="AY42" i="1"/>
  <c r="AX42" i="1"/>
  <c r="AS42" i="1"/>
  <c r="AU42" i="1" s="1"/>
  <c r="AR42" i="1"/>
  <c r="AM42" i="1"/>
  <c r="AO42" i="1" s="1"/>
  <c r="AL42" i="1"/>
  <c r="AG42" i="1"/>
  <c r="AI42" i="1" s="1"/>
  <c r="AF42" i="1"/>
  <c r="AA42" i="1"/>
  <c r="AC42" i="1" s="1"/>
  <c r="Z42" i="1"/>
  <c r="AZ41" i="1"/>
  <c r="AY41" i="1"/>
  <c r="AX41" i="1"/>
  <c r="AS41" i="1"/>
  <c r="AU41" i="1" s="1"/>
  <c r="AR41" i="1"/>
  <c r="AO41" i="1"/>
  <c r="AM41" i="1"/>
  <c r="AL41" i="1"/>
  <c r="AG41" i="1"/>
  <c r="AI41" i="1" s="1"/>
  <c r="AF41" i="1"/>
  <c r="AC41" i="1"/>
  <c r="AA41" i="1"/>
  <c r="Z41" i="1"/>
  <c r="AZ40" i="1"/>
  <c r="AY40" i="1"/>
  <c r="AX40" i="1"/>
  <c r="AS40" i="1"/>
  <c r="AU40" i="1" s="1"/>
  <c r="AR40" i="1"/>
  <c r="AM40" i="1"/>
  <c r="AO40" i="1" s="1"/>
  <c r="AL40" i="1"/>
  <c r="AG40" i="1"/>
  <c r="AI40" i="1" s="1"/>
  <c r="AF40" i="1"/>
  <c r="AC40" i="1"/>
  <c r="AA40" i="1"/>
  <c r="Z40" i="1"/>
  <c r="AZ39" i="1"/>
  <c r="AY39" i="1"/>
  <c r="AX39" i="1"/>
  <c r="AS39" i="1"/>
  <c r="AU39" i="1" s="1"/>
  <c r="AR39" i="1"/>
  <c r="AM39" i="1"/>
  <c r="AO39" i="1" s="1"/>
  <c r="AL39" i="1"/>
  <c r="AG39" i="1"/>
  <c r="AI39" i="1" s="1"/>
  <c r="AF39" i="1"/>
  <c r="AA39" i="1"/>
  <c r="AC39" i="1" s="1"/>
  <c r="Z39" i="1"/>
  <c r="AZ38" i="1"/>
  <c r="AY38" i="1"/>
  <c r="AX38" i="1"/>
  <c r="AS38" i="1"/>
  <c r="AU38" i="1" s="1"/>
  <c r="AR38" i="1"/>
  <c r="AM38" i="1"/>
  <c r="AO38" i="1" s="1"/>
  <c r="AL38" i="1"/>
  <c r="AG38" i="1"/>
  <c r="AI38" i="1" s="1"/>
  <c r="AF38" i="1"/>
  <c r="AC38" i="1"/>
  <c r="AA38" i="1"/>
  <c r="Z38" i="1"/>
  <c r="AZ37" i="1"/>
  <c r="AY37" i="1"/>
  <c r="AX37" i="1"/>
  <c r="AS37" i="1"/>
  <c r="AU37" i="1" s="1"/>
  <c r="AR37" i="1"/>
  <c r="AM37" i="1"/>
  <c r="AO37" i="1" s="1"/>
  <c r="AL37" i="1"/>
  <c r="AG37" i="1"/>
  <c r="AI37" i="1" s="1"/>
  <c r="AF37" i="1"/>
  <c r="AA37" i="1"/>
  <c r="AC37" i="1" s="1"/>
  <c r="Z37" i="1"/>
  <c r="AZ36" i="1"/>
  <c r="AY36" i="1"/>
  <c r="AX36" i="1"/>
  <c r="AS36" i="1"/>
  <c r="AU36" i="1" s="1"/>
  <c r="AR36" i="1"/>
  <c r="AM36" i="1"/>
  <c r="AO36" i="1" s="1"/>
  <c r="AL36" i="1"/>
  <c r="AG36" i="1"/>
  <c r="AI36" i="1" s="1"/>
  <c r="AF36" i="1"/>
  <c r="AA36" i="1"/>
  <c r="AC36" i="1" s="1"/>
  <c r="Z36" i="1"/>
  <c r="AZ35" i="1"/>
  <c r="AY35" i="1"/>
  <c r="AX35" i="1"/>
  <c r="AS35" i="1"/>
  <c r="AU35" i="1" s="1"/>
  <c r="AR35" i="1"/>
  <c r="AM35" i="1"/>
  <c r="AO35" i="1" s="1"/>
  <c r="AL35" i="1"/>
  <c r="AG35" i="1"/>
  <c r="AI35" i="1" s="1"/>
  <c r="AF35" i="1"/>
  <c r="AA35" i="1"/>
  <c r="AC35" i="1" s="1"/>
  <c r="Z35" i="1"/>
  <c r="AZ34" i="1"/>
  <c r="AY34" i="1"/>
  <c r="AX34" i="1"/>
  <c r="AS34" i="1"/>
  <c r="AU34" i="1" s="1"/>
  <c r="AR34" i="1"/>
  <c r="AM34" i="1"/>
  <c r="AO34" i="1" s="1"/>
  <c r="AL34" i="1"/>
  <c r="AG34" i="1"/>
  <c r="AI34" i="1" s="1"/>
  <c r="AF34" i="1"/>
  <c r="AA34" i="1"/>
  <c r="AC34" i="1" s="1"/>
  <c r="Z34" i="1"/>
  <c r="E33" i="1"/>
  <c r="AZ32" i="1"/>
  <c r="AY32" i="1"/>
  <c r="AX32" i="1"/>
  <c r="AS32" i="1"/>
  <c r="AU32" i="1" s="1"/>
  <c r="AR32" i="1"/>
  <c r="AO32" i="1"/>
  <c r="AM32" i="1"/>
  <c r="AL32" i="1"/>
  <c r="AG32" i="1"/>
  <c r="AI32" i="1" s="1"/>
  <c r="AF32" i="1"/>
  <c r="AA32" i="1"/>
  <c r="AC32" i="1" s="1"/>
  <c r="Z32" i="1"/>
  <c r="AZ31" i="1"/>
  <c r="AY31" i="1"/>
  <c r="AX31" i="1"/>
  <c r="AS31" i="1"/>
  <c r="AU31" i="1" s="1"/>
  <c r="AR31" i="1"/>
  <c r="AM31" i="1"/>
  <c r="AO31" i="1" s="1"/>
  <c r="AL31" i="1"/>
  <c r="AG31" i="1"/>
  <c r="AI31" i="1" s="1"/>
  <c r="AF31" i="1"/>
  <c r="AA31" i="1"/>
  <c r="AC31" i="1" s="1"/>
  <c r="Z31" i="1"/>
  <c r="AZ30" i="1"/>
  <c r="AY30" i="1"/>
  <c r="AX30" i="1"/>
  <c r="AS30" i="1"/>
  <c r="AU30" i="1" s="1"/>
  <c r="AR30" i="1"/>
  <c r="AM30" i="1"/>
  <c r="AO30" i="1" s="1"/>
  <c r="AL30" i="1"/>
  <c r="AG30" i="1"/>
  <c r="AI30" i="1" s="1"/>
  <c r="AF30" i="1"/>
  <c r="AA30" i="1"/>
  <c r="AC30" i="1" s="1"/>
  <c r="Z30" i="1"/>
  <c r="AZ29" i="1"/>
  <c r="AY29" i="1"/>
  <c r="AX29" i="1"/>
  <c r="AS29" i="1"/>
  <c r="AU29" i="1" s="1"/>
  <c r="AR29" i="1"/>
  <c r="AO29" i="1"/>
  <c r="AM29" i="1"/>
  <c r="AL29" i="1"/>
  <c r="AG29" i="1"/>
  <c r="AI29" i="1" s="1"/>
  <c r="AF29" i="1"/>
  <c r="AA29" i="1"/>
  <c r="AC29" i="1" s="1"/>
  <c r="Z29" i="1"/>
  <c r="AZ28" i="1"/>
  <c r="AY28" i="1"/>
  <c r="AX28" i="1"/>
  <c r="AS28" i="1"/>
  <c r="AU28" i="1" s="1"/>
  <c r="AR28" i="1"/>
  <c r="AM28" i="1"/>
  <c r="AO28" i="1" s="1"/>
  <c r="AL28" i="1"/>
  <c r="AG28" i="1"/>
  <c r="AI28" i="1" s="1"/>
  <c r="AF28" i="1"/>
  <c r="AA28" i="1"/>
  <c r="AC28" i="1" s="1"/>
  <c r="Z28" i="1"/>
  <c r="E27" i="1"/>
  <c r="AZ26" i="1"/>
  <c r="AY26" i="1"/>
  <c r="AX26" i="1"/>
  <c r="AS26" i="1"/>
  <c r="AU26" i="1" s="1"/>
  <c r="AR26" i="1"/>
  <c r="AO26" i="1"/>
  <c r="AM26" i="1"/>
  <c r="AL26" i="1"/>
  <c r="AG26" i="1"/>
  <c r="AI26" i="1" s="1"/>
  <c r="AF26" i="1"/>
  <c r="AC26" i="1"/>
  <c r="AA26" i="1"/>
  <c r="Z26" i="1"/>
  <c r="AZ25" i="1"/>
  <c r="AY25" i="1"/>
  <c r="AX25" i="1"/>
  <c r="AS25" i="1"/>
  <c r="AU25" i="1" s="1"/>
  <c r="AR25" i="1"/>
  <c r="AM25" i="1"/>
  <c r="AO25" i="1" s="1"/>
  <c r="AL25" i="1"/>
  <c r="AG25" i="1"/>
  <c r="AI25" i="1" s="1"/>
  <c r="AF25" i="1"/>
  <c r="AA25" i="1"/>
  <c r="AC25" i="1" s="1"/>
  <c r="Z25" i="1"/>
  <c r="AZ24" i="1"/>
  <c r="AY24" i="1"/>
  <c r="AX24" i="1"/>
  <c r="AS24" i="1"/>
  <c r="AU24" i="1" s="1"/>
  <c r="AR24" i="1"/>
  <c r="AM24" i="1"/>
  <c r="AO24" i="1" s="1"/>
  <c r="AL24" i="1"/>
  <c r="AG24" i="1"/>
  <c r="AI24" i="1" s="1"/>
  <c r="AF24" i="1"/>
  <c r="AA24" i="1"/>
  <c r="AC24" i="1" s="1"/>
  <c r="Z24" i="1"/>
  <c r="E23" i="1"/>
  <c r="AZ22" i="1"/>
  <c r="AY22" i="1"/>
  <c r="AX22" i="1"/>
  <c r="AS22" i="1"/>
  <c r="AU22" i="1" s="1"/>
  <c r="AR22" i="1"/>
  <c r="AM22" i="1"/>
  <c r="AO22" i="1" s="1"/>
  <c r="AL22" i="1"/>
  <c r="AG22" i="1"/>
  <c r="AI22" i="1" s="1"/>
  <c r="AF22" i="1"/>
  <c r="AA22" i="1"/>
  <c r="AC22" i="1" s="1"/>
  <c r="Z22" i="1"/>
  <c r="AZ21" i="1"/>
  <c r="AY21" i="1"/>
  <c r="AX21" i="1"/>
  <c r="AS21" i="1"/>
  <c r="AU21" i="1" s="1"/>
  <c r="AR21" i="1"/>
  <c r="AM21" i="1"/>
  <c r="AO21" i="1" s="1"/>
  <c r="AL21" i="1"/>
  <c r="AG21" i="1"/>
  <c r="AI21" i="1" s="1"/>
  <c r="AF21" i="1"/>
  <c r="AA21" i="1"/>
  <c r="AC21" i="1" s="1"/>
  <c r="Z21" i="1"/>
  <c r="E20" i="1"/>
  <c r="E73" i="1" s="1"/>
  <c r="AZ19" i="1"/>
  <c r="AY19" i="1"/>
  <c r="AX19" i="1"/>
  <c r="AU19" i="1"/>
  <c r="AS19" i="1"/>
  <c r="AR19" i="1"/>
  <c r="AM19" i="1"/>
  <c r="AO19" i="1" s="1"/>
  <c r="AL19" i="1"/>
  <c r="AG19" i="1"/>
  <c r="AI19" i="1" s="1"/>
  <c r="AF19" i="1"/>
  <c r="AA19" i="1"/>
  <c r="AC19" i="1" s="1"/>
  <c r="Z19" i="1"/>
  <c r="AZ18" i="1"/>
  <c r="AY18" i="1"/>
  <c r="AX18" i="1"/>
  <c r="AS18" i="1"/>
  <c r="AU18" i="1" s="1"/>
  <c r="AR18" i="1"/>
  <c r="AM18" i="1"/>
  <c r="AO18" i="1" s="1"/>
  <c r="AL18" i="1"/>
  <c r="AG18" i="1"/>
  <c r="AI18" i="1" s="1"/>
  <c r="AF18" i="1"/>
  <c r="AA18" i="1"/>
  <c r="AC18" i="1" s="1"/>
  <c r="Z18" i="1"/>
  <c r="AZ17" i="1"/>
  <c r="AY17" i="1"/>
  <c r="AX17" i="1"/>
  <c r="AS17" i="1"/>
  <c r="AU17" i="1" s="1"/>
  <c r="AU73" i="1" s="1"/>
  <c r="AR17" i="1"/>
  <c r="AM17" i="1"/>
  <c r="AO17" i="1" s="1"/>
  <c r="AL17" i="1"/>
  <c r="AG17" i="1"/>
  <c r="AI17" i="1" s="1"/>
  <c r="AI73" i="1" s="1"/>
  <c r="AF17" i="1"/>
  <c r="AA17" i="1"/>
  <c r="AC17" i="1" s="1"/>
  <c r="AC73" i="1" s="1"/>
  <c r="Z17" i="1"/>
  <c r="A1" i="1"/>
  <c r="AO73" i="1" l="1"/>
  <c r="AZ73" i="1"/>
</calcChain>
</file>

<file path=xl/comments1.xml><?xml version="1.0" encoding="utf-8"?>
<comments xmlns="http://schemas.openxmlformats.org/spreadsheetml/2006/main">
  <authors>
    <author>juan.jimenez</author>
  </authors>
  <commentList>
    <comment ref="B15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Seleccionar el objetivo estrategico asociado al proceso</t>
        </r>
      </text>
    </comment>
    <comment ref="J15" authorId="0">
      <text>
        <r>
          <rPr>
            <b/>
            <sz val="8"/>
            <color indexed="81"/>
            <rFont val="Tahoma"/>
            <family val="2"/>
          </rPr>
          <t>juan.jimenez:</t>
        </r>
        <r>
          <rPr>
            <sz val="8"/>
            <color indexed="81"/>
            <rFont val="Tahoma"/>
            <family val="2"/>
          </rPr>
          <t xml:space="preserve">
Establecer el tipo programacion:
- Suma
-Constante
-Creciente
-Decreciente</t>
        </r>
      </text>
    </comment>
    <comment ref="C28" authorId="0">
      <text>
        <r>
          <rPr>
            <sz val="8"/>
            <color indexed="81"/>
            <rFont val="Tahoma"/>
            <family val="2"/>
          </rPr>
          <t xml:space="preserve">ESTABLECER METAS DEL PLAN DE DESARROLLO LOCAL,  QUE ESTEN RELACIONADAS CON 
</t>
        </r>
      </text>
    </comment>
  </commentList>
</comments>
</file>

<file path=xl/sharedStrings.xml><?xml version="1.0" encoding="utf-8"?>
<sst xmlns="http://schemas.openxmlformats.org/spreadsheetml/2006/main" count="701" uniqueCount="330">
  <si>
    <t>SECRETARIA DISTRITAL DE GOBIERNO</t>
  </si>
  <si>
    <t>VIGENCIA DE LA PLANEACIÓN</t>
  </si>
  <si>
    <t>DEPENDENCIA</t>
  </si>
  <si>
    <t>ALCALDIA LOCAL DE FONTIBON</t>
  </si>
  <si>
    <t>OBJETIVO PROCESO</t>
  </si>
  <si>
    <t>ALCANCE PROCESO</t>
  </si>
  <si>
    <t>LIDER DEL PROCESO</t>
  </si>
  <si>
    <t>ALCALDE LOCAL DE FONTIBON</t>
  </si>
  <si>
    <t>PLAN ESTRATEGICO INSTITUCIONAL</t>
  </si>
  <si>
    <t>SEGUIMIENTO PLAN GESTION DEL PROCESO</t>
  </si>
  <si>
    <t xml:space="preserve">EVALUACIÓN I TRIMESTRE </t>
  </si>
  <si>
    <t xml:space="preserve">EVALUACIÓN II TRIMESTRE </t>
  </si>
  <si>
    <t xml:space="preserve">EVALUACIÓN III TRIMESTRE </t>
  </si>
  <si>
    <t xml:space="preserve">EVALUACIÓN IV TRIMESTRE </t>
  </si>
  <si>
    <t>EVALUACIÓN FINAL PLAN DE GESTION</t>
  </si>
  <si>
    <t>PROGRAMADO EN LA VIGENCIA</t>
  </si>
  <si>
    <t>FINANCIACIÓN DE LA ACTIVIDAD</t>
  </si>
  <si>
    <t xml:space="preserve">RESULTADO INDICADOR </t>
  </si>
  <si>
    <t>RESULTADO DE LA MEDICION</t>
  </si>
  <si>
    <t>ANÁLISIS DE AVANCE</t>
  </si>
  <si>
    <t>MEDIO DE VERIFICACIÓN</t>
  </si>
  <si>
    <t>ANÁLISIS DE RESULTADO</t>
  </si>
  <si>
    <t>N° OE</t>
  </si>
  <si>
    <t>OBJETIVO ESTRATÉGICO</t>
  </si>
  <si>
    <t>PROCESO</t>
  </si>
  <si>
    <t>META PLAN DE GESTION VIGENCIA</t>
  </si>
  <si>
    <t>PONDERACION DE LA META</t>
  </si>
  <si>
    <t>TIPO DE META</t>
  </si>
  <si>
    <t>NOMBRE DEL INDICADOR</t>
  </si>
  <si>
    <t>FORMULA DEL INDICADOR</t>
  </si>
  <si>
    <t>LINEA BASE</t>
  </si>
  <si>
    <t>TIPO DE PROGRAMACION</t>
  </si>
  <si>
    <t>UNIDAD DE MEDIDA</t>
  </si>
  <si>
    <t>I TRI</t>
  </si>
  <si>
    <t>II TRI</t>
  </si>
  <si>
    <t>III TRI</t>
  </si>
  <si>
    <t>IV TRI</t>
  </si>
  <si>
    <t>TOTAL PROGRAMACION VIGENCIA</t>
  </si>
  <si>
    <t>TIPO DE INDICADOR</t>
  </si>
  <si>
    <t>FUENTE DE INFORMACIÓN</t>
  </si>
  <si>
    <t>RESPONSABLES DE LA ACTIVIDAD</t>
  </si>
  <si>
    <t>REPORTA CB0404</t>
  </si>
  <si>
    <t>FUENTE</t>
  </si>
  <si>
    <t>RUBRO GASTO FUNCIONAMIENTO</t>
  </si>
  <si>
    <t xml:space="preserve">PROYECTO DE INVERSIÓN </t>
  </si>
  <si>
    <t>VALOR ESTIMADO (En millones de pesos colombianos)</t>
  </si>
  <si>
    <t>PROGRAMADO</t>
  </si>
  <si>
    <t>EJECUTADO</t>
  </si>
  <si>
    <t>x</t>
  </si>
  <si>
    <t>GF / INV</t>
  </si>
  <si>
    <t>CODIGO</t>
  </si>
  <si>
    <t xml:space="preserve">NOMBRE </t>
  </si>
  <si>
    <t>,OP</t>
  </si>
  <si>
    <t xml:space="preserve">Fortalecer la capacidad institucional y para el ejercicio de la función  policiva por parte de las Autoridades locales a cargo de la SDG. </t>
  </si>
  <si>
    <t xml:space="preserve">GESTIÓN PUBLICA TERRITORIAL LOCAL
</t>
  </si>
  <si>
    <t>Ejecutar el 100% del plan de acción aprobado por el CLG.</t>
  </si>
  <si>
    <t>GESTIÓN</t>
  </si>
  <si>
    <t>Ejecución plan de acción del CLG</t>
  </si>
  <si>
    <t>(No. de actividades realizadas del Plan de Acción del CLG / No. actividades del Plan de Acción del CLG programadas)*100</t>
  </si>
  <si>
    <t>CRECIENTE</t>
  </si>
  <si>
    <t>EFICACIA</t>
  </si>
  <si>
    <t xml:space="preserve"> Actas Plan de Acción del CLG</t>
  </si>
  <si>
    <t>Coordinación administrativa y financiera</t>
  </si>
  <si>
    <t>SI</t>
  </si>
  <si>
    <t>GASTOS DE FUNCIONAMIENTO</t>
  </si>
  <si>
    <t>1474 gastos de funcionamiento</t>
  </si>
  <si>
    <t>Realizar mínimo un (01) ejercicio de Dialogo Social en el marco del Proceso de Rendición de Cuentas, de conformidad con la metodología establecida</t>
  </si>
  <si>
    <t>Avance del cumplimiento físico logrado en el plan de desarrollo</t>
  </si>
  <si>
    <t>No. De ejercicios de diálogo social realizados</t>
  </si>
  <si>
    <t>CONSTANTE</t>
  </si>
  <si>
    <t>CANTIDAD</t>
  </si>
  <si>
    <t>Actas e informe del Proceso de Rendición de Cuentas</t>
  </si>
  <si>
    <t>PLANEACION</t>
  </si>
  <si>
    <t>Lograr el 15% de avance del cumplimiento físico en el Plan de Desarrollo Local</t>
  </si>
  <si>
    <t>Ejercicios de Dialogo Social en lo Local</t>
  </si>
  <si>
    <t>% de avance en el cumplimiento físico del plan de desarrollo local según el dato que arroje la matriz MUSI (Ejecución real)</t>
  </si>
  <si>
    <t>Plan de desarrollo y la MUSI</t>
  </si>
  <si>
    <t>GASTOS DE INVERSION</t>
  </si>
  <si>
    <t>1452, 1453, 1455, 1456, 1458, 1460, 1462, 1464, 1467 Proyecto de invesion social</t>
  </si>
  <si>
    <t>TOTAL PROCESO</t>
  </si>
  <si>
    <t xml:space="preserve">FOMENTO Y PROTECCIÓN DE DDHH
</t>
  </si>
  <si>
    <t>Implementar el 35 % del Plan de Intervención Local en DDHH</t>
  </si>
  <si>
    <t>Implementaciòn del plan de intervenmciòn local</t>
  </si>
  <si>
    <t>% de implementacion del plan de intervencion local en derechos humanos</t>
  </si>
  <si>
    <t>según directrices y lineamientos de Derechos Humanos</t>
  </si>
  <si>
    <t>TODAS LAS AREAS DE LA  ALF</t>
  </si>
  <si>
    <t>Incrementar y mantener las lineas de acción de Derechos Humanos en el Plan Operativo Anual Local</t>
  </si>
  <si>
    <t>RETADORA (MEJORA)</t>
  </si>
  <si>
    <t>Lineas de acción de DDHH incrementadas</t>
  </si>
  <si>
    <t>No. De lineas de accion de derechos humanos en el marco del plan operativo anual local incrementadas</t>
  </si>
  <si>
    <t>lineas de acción de Derechos Humanos en el Plan Operativo Anual Local año 2016</t>
  </si>
  <si>
    <t>casa de justicia</t>
  </si>
  <si>
    <t>OTROS GASTOS GENERALES</t>
  </si>
  <si>
    <t xml:space="preserve">RELACIONES ESTRATEGICAS
</t>
  </si>
  <si>
    <t>Implementar los mecanismos y las acciones necesarias para responder oportunamente el 100% del ejercicio de control político, los derechos de petición y/o solicitudes de información que realice el Concejo de Bogotá, D.C. y el Congreso de la República.</t>
  </si>
  <si>
    <t>Mecanismos de respuesta oportuna</t>
  </si>
  <si>
    <t>No. de mecanismos implementados para responder oportunamente el ejercicio de control político, derechos de petición y solicitudes de información</t>
  </si>
  <si>
    <t>los establecidos por la normatividad vigente</t>
  </si>
  <si>
    <t>sistema de atencion al usuario, ORFEO y PQRS</t>
  </si>
  <si>
    <t>TODA LA ALCALDIA</t>
  </si>
  <si>
    <t>Participar en el 100% de las convoctarias que realice la Dirección de Relaciones Políticas a las sesiones de las Juntas Administradoras Locales destinadas a documentar inquietudes y sugerencias de estas corporaciones de elección local.</t>
  </si>
  <si>
    <t>Participación en convocatorias de la dirección de relaciones políticas</t>
  </si>
  <si>
    <t>(No de participaciones documentadas de la Alcaldía Local/No de convocatorias realizadas por la Dirección de Relaciones políticas)*100</t>
  </si>
  <si>
    <t>% de asistencias a sesiones de las Juntas Administradoras Locales destinadas a documentar inquietudes y sugerencias de estas corporaciones de elección local del año 2016</t>
  </si>
  <si>
    <t>actas de sesiones de la JAL</t>
  </si>
  <si>
    <t>NO</t>
  </si>
  <si>
    <t>Realizar una (1) mesa de trabajo entre la Junta Administradora Local, la Alcaldía Local, la Dirección de Relaciones Políticas y funcionarios del nivel Directivo del Distrito Capital, para atender y hacer seguimiento a las solicitudes que presenten estas coorporaciones.</t>
  </si>
  <si>
    <t>Mesa de trabajo con la JAL y la DRP en la Alcaldía Local</t>
  </si>
  <si>
    <t>Una mesa de trabajo lleada a cabo según programación de la DRP</t>
  </si>
  <si>
    <t>SUMA</t>
  </si>
  <si>
    <t>actas de mesas de trabajo realizadas entre la Junta Administradora Local y la Alcaldía Local</t>
  </si>
  <si>
    <t xml:space="preserve">COMUNICACIONES ESTRATEGICAS
</t>
  </si>
  <si>
    <t>Socializar al 80% de los directivos y lideres de proceso de la alcaldia local la estrategia de comunicación en cascada</t>
  </si>
  <si>
    <t>Socialización de la estrategia de comunicación</t>
  </si>
  <si>
    <t>% de directivos en la Alcaldía Local que recibieron la socialización de la estrategia de comunicación en cascada</t>
  </si>
  <si>
    <t>actas de socializacion</t>
  </si>
  <si>
    <t>COMUNICACIONES DE LA ALF</t>
  </si>
  <si>
    <t>Desplegar el 100% de la estrategia de comunicación en cascada en la alcaldia local</t>
  </si>
  <si>
    <t>Despliegue de la estrategia de comunicación</t>
  </si>
  <si>
    <t>% de despliegue de la estrategia de comunicación en cascada en la Alcaldía local</t>
  </si>
  <si>
    <t>actas de despliege</t>
  </si>
  <si>
    <t>Desarrollar dos (2) campañas externas en la localidad con base en las necesidades de comunicación de la SDG para el año 2017</t>
  </si>
  <si>
    <t>Campañas externas de comunicación</t>
  </si>
  <si>
    <t>2 campañas externas de comunicación</t>
  </si>
  <si>
    <t>DOCUMENTOS DE LAS CAMPAÑAS DESARROLLADAS</t>
  </si>
  <si>
    <t>Desarrollar dos (2) campañas internas en la alcaldia local con base en las necesidades de comunicación de la SDG para el año 2017</t>
  </si>
  <si>
    <t>Campañas internas de comunicación</t>
  </si>
  <si>
    <t>2 campañas internas de comunicación</t>
  </si>
  <si>
    <t>Formular y socializar el  Plan de Comunicaciones de la Alcaldia Local para la Vigencia 2017</t>
  </si>
  <si>
    <t>Plan de comunicaciones 2017</t>
  </si>
  <si>
    <t>Un plan de comunicaciones ofrmulado para la vigencia 2017 en la Alcaldía Local</t>
  </si>
  <si>
    <t xml:space="preserve">IVC
</t>
  </si>
  <si>
    <t>Realizar 12 acciones de control u operativos en materia de urbanismo relacionados con la integridad del espacio público.</t>
  </si>
  <si>
    <t>Acciones de Control u Operativos realizados en espacio público</t>
  </si>
  <si>
    <t xml:space="preserve">Sumatoria de No. Acciones de Control u operativos en espacio público realizados </t>
  </si>
  <si>
    <t>4 operativos realizados de acuerdo al plan de gestion 2016</t>
  </si>
  <si>
    <t>EFICIENCIA</t>
  </si>
  <si>
    <t>Los soportes se encuentran en las actas de operativo que se ubican en el grupo de gestion policivo e inspecciones carpeta operativos</t>
  </si>
  <si>
    <t>Grupo de Gestion Policiva - Inspeccciones de Policia</t>
  </si>
  <si>
    <t>1474 FONTIBON GESTION PUBLICA EFICIENTE Y TRANSPARENTE</t>
  </si>
  <si>
    <t>Realizar 42 acciones de control u operativos en materia de actividad económica.</t>
  </si>
  <si>
    <t>Acciones de Control u Operativos realizados en materia de actividad económica.</t>
  </si>
  <si>
    <t xml:space="preserve">Sumatoria de  No. Acciones de Control u Operativos en materia de actividad económica realizados </t>
  </si>
  <si>
    <t>20  operativos realizados de acuerdo al plan de gestion 2016</t>
  </si>
  <si>
    <t>Los soportes se encuentran en las actas de operativo que se ubican en el grupo de ghestion policivo e inspecciones carpeta operativos</t>
  </si>
  <si>
    <t xml:space="preserve">Realizar 24 acciones de control u operativos en en materia de urbanismo relacionados con la integridad urbanística </t>
  </si>
  <si>
    <t>Acciones de Control u Operativos realizados en obras y urbanismo</t>
  </si>
  <si>
    <t xml:space="preserve">Sumatoria de No. Acciones de Control u operativos en obras y urbanismo realizados </t>
  </si>
  <si>
    <t xml:space="preserve">Realizar mínimo 12 acciones de control u operativos en materia de ambiente, mineria y relaciones con los animales </t>
  </si>
  <si>
    <t>RUTINARIA</t>
  </si>
  <si>
    <t xml:space="preserve">Acciones de Control u Operativos realizados en Ambiente, Mineria y Relaciones con los animales </t>
  </si>
  <si>
    <t>Sumatoria de No. Acciones de Control u operativos en Ambiente, Mineria y Relaciones con los animales realizados.</t>
  </si>
  <si>
    <t>Realizar 2 acciones de control u operativos en materia de convivencia relacionados con artículos pirotécnicos y sustancias peligrosas.</t>
  </si>
  <si>
    <t>Acciones de Control u Operativos realizados en Convivencia relacionados con artículos pirotécnicos y sustancias peligrosas</t>
  </si>
  <si>
    <t xml:space="preserve">Sumatoria de No. Acciones de Control u opertativos en materia convivencia relacionados con artículos pirotécnicos y sustancias peligrosas realizados </t>
  </si>
  <si>
    <t>Resolver el 60% de las querellas civiles de policia y contravencionales anteriores a la vigencia de la Ley 1801 de 2016.</t>
  </si>
  <si>
    <t>Querellas civiles de policia y contravencionales resueltas</t>
  </si>
  <si>
    <t>(No. Querellas civiles de policia y contravencionales resueltas / No. Querellas civiles de policia y contravencionales activas) * 100</t>
  </si>
  <si>
    <t>N/A</t>
  </si>
  <si>
    <t>Los soportes se encuentran en el sistema de gestion orfeo y en el aplicativo si actua 2</t>
  </si>
  <si>
    <t>Archivar el 10% de los expedientes de actuaciones administrativas de las vigencias 2015 y anteriores, de conformidad con los lineameintos formulados por la Dirección para la Gestión Policiva.</t>
  </si>
  <si>
    <t>Ejecución plan de descongestión</t>
  </si>
  <si>
    <t>(No. Actuaciones Administrativas Archivadas / No. Actuaciones Administrativas Activas) * 100</t>
  </si>
  <si>
    <t>SOPORTES DE ARCHIVO</t>
  </si>
  <si>
    <t>Registrar en el aplicativo SI ACTUA o el que haga sus veces, el 100% de las indagaciones preliminares.</t>
  </si>
  <si>
    <t>Actuaciones administrativas registradas en el aplicativo</t>
  </si>
  <si>
    <t>(No. Indagaciones preliminares registradas / No.  Indagaciones preliminares activas) * 100</t>
  </si>
  <si>
    <t>Registrar en el aplicativo SI ACTUA o el que haga sus veces, el 100% de las actuaciones relacionadas con los comportamientos contrarios a la convivencia.</t>
  </si>
  <si>
    <t>Actuaciones policivas registradas en el aplicativo</t>
  </si>
  <si>
    <t>(No. actuaciones policivas registradas / No.  actuaciones policivas activas) * 100</t>
  </si>
  <si>
    <t>Impulsar hasta depurar el 100% de las actuaciones administrativas de las vigencias 2016 y 2017</t>
  </si>
  <si>
    <t>Actuaciones administrativas impulsadas</t>
  </si>
  <si>
    <t>(No. Actuaciones Administrativas impulsadas / No. Actuaciones Administrativas Activas) * 100</t>
  </si>
  <si>
    <t>3075 actuaciones administrativas según invenatrio fisisco</t>
  </si>
  <si>
    <t>Los soportes  se encuentran en las bases de datos de inventarios de actuaciones administrativas de l grupo de gestion y la informacion incorprada en el  "Si Actua"</t>
  </si>
  <si>
    <t>Grupo de Gestión Policiva</t>
  </si>
  <si>
    <t>Disminuir en un 10% las revocatorias en el Consejo de Justicia de las desiciones provenientes de la alcaldia local, en comparación con el año 2016</t>
  </si>
  <si>
    <t>Disminución Revocatorias Consejo de Justicia</t>
  </si>
  <si>
    <t xml:space="preserve">(Número de revocatorias del Consejo de Justicia 2017 / Número de expedientes remitidos al Consejo de Justicia 2017) -
(Número de revocatorias del Consejo de Justicia 2016 / Número de expedientes remitidos al Consejo de Justicia 2016) </t>
  </si>
  <si>
    <t>Número de revocatorias del Consejo de Justicia 2016 y 2017</t>
  </si>
  <si>
    <t xml:space="preserve">GESTIÓN CORPORATIVA LOCAL
</t>
  </si>
  <si>
    <t>Comprometer al 30 de junio del 2017 el 50% del presupuesto de inversión directa disponible a la vigencia para el FDL y el 95% al 29 de diciembre de 2017.</t>
  </si>
  <si>
    <t>Ejecución presupuestal de inversión directa</t>
  </si>
  <si>
    <t>(Valor Acumulado del presupuesto de inversión directa comprometido /Valor total de presupuesto de inversión directa disponible) * 100</t>
  </si>
  <si>
    <t>PAC</t>
  </si>
  <si>
    <t>PLANEACION, CONTRATACION Y PRESUPUESTO</t>
  </si>
  <si>
    <t xml:space="preserve">Girar mínimo el 50% del presupuesto de inversión directa comprometidos en la vigencia 2017
</t>
  </si>
  <si>
    <t>Giros realizados</t>
  </si>
  <si>
    <t>(Valor Acumulado de giros de inversión Directa realizados en la vigencia 2017 /Valor total de presupuesto de inversión directa  disponible) *100</t>
  </si>
  <si>
    <t xml:space="preserve">Girar el 50% del presupuesto comprometido constituido como Obligaciones por Pagar de la vigencia 2016 y anteriores (Funcionamiento e Inversión).
</t>
  </si>
  <si>
    <t>Ejecución de obligaciones por pagar</t>
  </si>
  <si>
    <t>(Valor Acumulado del Giro de las obligaciones por pagar en funcionamiento e Inversión / Valor del presupuesto comprometido de Obligaciones por Pagar en funcionamiento e inversión) * 100</t>
  </si>
  <si>
    <t>valor total de obligaciones pagadas en el 2016</t>
  </si>
  <si>
    <r>
      <t>Adelantar el 100% de los procesos contractuales de malla vial</t>
    </r>
    <r>
      <rPr>
        <sz val="11"/>
        <color rgb="FFFF0000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de la vigencia 2017, utilizando los pliegos tipo.</t>
    </r>
  </si>
  <si>
    <t>Procesos Contractuales de malla vial y parques con pliegos tipo</t>
  </si>
  <si>
    <t>(No. procesos contractuales de malla vial y parques realizados con pliegos tipo / No.  procesos contractuales de malla vial y parques realizados) * 100</t>
  </si>
  <si>
    <t>SECOP</t>
  </si>
  <si>
    <t>Publicar el 100% de la contratación del FDL  así como las modificaciones contractuales a que haya lugar (Adiciones, Prorrogas, Cesiones, Terminación anticipada) y Liquidaciones lo que incluye cambiar los estados, en el portal de Colombia Compra Eficiente (Plan Anual de Adquisiciones-PAA y SECOP I o SECOP II o TVEC) según corresponda la modalidad de contratación (Incluye contratación directa - convenios, comodatos, contratos interadministrativos, prestaciones de servicios), en cumplimiento con la normatividad vigente.</t>
  </si>
  <si>
    <t>Procesos contractuales publicados y actualizados en SECOP I, II y TVEC</t>
  </si>
  <si>
    <t>(No. procesos contractuales planeados, publicados y/o modificados en el Plan Anual de Adquisiciones - PAA en el portal de Colombia Compra Eficiente, asì como las actuaciones contractuales, celebración de contratos y/o convenios; publicados, modificados y/o liquidados en SECOP I o SECOP II o TVEC (según corresponda con la normatividad vigente) / No. actuaciones contracuales planeadas, realizadas, celebradas, publicadas y/o modificadas, y/o liquidadas) * 100</t>
  </si>
  <si>
    <t>Cumplir en la Alcaldia Local con el 100% de las actividades dispuestas en el plan de acción de adopción de las NIC-SP según Resolución 693-2016 de la Contaduría General de la Nación</t>
  </si>
  <si>
    <t>Porcentaje de cumplimiento de las actividades dispuestas en el plan de acción NIC-SP</t>
  </si>
  <si>
    <t>(Porcentaje de cumplimiento de plan de acción de las NIC-SP 2017/Porcentaje de cumplimiento de plan de acción de las NIC-SP 2017 programado para la vigencia)*100</t>
  </si>
  <si>
    <t>plan de accion 2016 para dar cumplimiento de las NIC-SP según Resolución 693-2016 de la Contaduría General de la Nación</t>
  </si>
  <si>
    <t>Grupo interno la ALF para aplicación de las NIC-SP</t>
  </si>
  <si>
    <t>Adquirir el 80% de los bienes de Características Técnicas Uniformes de Común Utilización a través del portal Colombia Compra Eficiente.</t>
  </si>
  <si>
    <t>Bienes con CTUCU adquiridos a través de Colombia Compra Eficiente</t>
  </si>
  <si>
    <t>(Valor de bienes con CTUCU adquiridos a través de Colombia compra Eficiente / Valor total de bienes con CTUCU adquiridos)*100</t>
  </si>
  <si>
    <t>Dar cumplimiento al plan de modernización de las alcaldias locales (según lineamientos establecidos por la Dirección Administrativa)</t>
  </si>
  <si>
    <t>Cumplimiento al plan de modernización</t>
  </si>
  <si>
    <t>(No. De acciones del plan de modernización de  Alcaldías Locales ejecutadas y documentadas / No. De acciones del plan de modernización de  Alcaldías Locales formuladas por la SDG)*100</t>
  </si>
  <si>
    <t>(según lineamientos establecidos por la Dirección Administrativa</t>
  </si>
  <si>
    <t>Establecer la línea base de consumo de combustible y costos de mantenimiento de los vehículos oficiales livianos y pesados a cargo de la Alcaldía Local conforme a la herramienta suministrada por el nivel central</t>
  </si>
  <si>
    <t>Linea Base de consumo de combustible y costos de mantenimiento establecida</t>
  </si>
  <si>
    <t xml:space="preserve">Linea base de consumo de combustible y costos de mantenimiento de los vehiculos </t>
  </si>
  <si>
    <t>Grupo interno la ALF</t>
  </si>
  <si>
    <t>Aplicar el 100% de los lineamientos establecidos en la Directiva 12 de 2016 del Alcalde Mayor sobre contratación.</t>
  </si>
  <si>
    <t>Porcentaje de aplicación de los lineamientos establecidos en la Directiva 12 de 2016</t>
  </si>
  <si>
    <t>(Número de procesos de contratación de recursos de los FDL enviados a revisión, asesoría y con solicitud de asistencia técnica (procesos nuevos y modificaciones contractuales) / Número de procesos de contratación que cumplen con los criterios de la Directiva 12 de 2016) x 100</t>
  </si>
  <si>
    <t>SERVICIO A LA CIUDADANIA</t>
  </si>
  <si>
    <t>Implementar un punto de aplicación de la Encuesta de Percepción del Servicio, como cumplimiento a los lineamientos contenidos en la Circular 014 de 2016.</t>
  </si>
  <si>
    <t>Puntos de aplicación de la encuesta de percepción del servicio, implamentados</t>
  </si>
  <si>
    <t xml:space="preserve">Número de puntos de aplicación de la Encuesta de Percepción del Servicio implementados.
</t>
  </si>
  <si>
    <t>Grupo SERVICIO A LA CIUDADANIA</t>
  </si>
  <si>
    <t>GESTIÓN DEL PATRIMONIO DOCUMENTAL</t>
  </si>
  <si>
    <t>Realizar cuatro (4) jornadas de sensibilización sobre las buenas prácticas de gestión documental emitidas por el nivel central, a por lo menos el 80% de los funcionarios y contratistas vinculados o a la alcaldía local a la fecha en que se realice.</t>
  </si>
  <si>
    <t>Jornadas de sensbilización sobre las buenas practicas de gestión documental realizadas</t>
  </si>
  <si>
    <t>Sumatoria de jornadas de sensibilización sobre las buenas practicas de gestión documental</t>
  </si>
  <si>
    <t>plan de gestión documental de la vigencia 2016 de la alcaldia local de fontibon</t>
  </si>
  <si>
    <t>Cumplir con el 100% de las buenas prácticas de gestión documental emitidas por el nivel central, en la muestra tomada por parte de los técnicos, en las sesiones de inspección a la gestión documental de la alcaldía local</t>
  </si>
  <si>
    <t>Porcentaje de cumplimiento a las buenas practicas de gestión documental</t>
  </si>
  <si>
    <t>% de cumplimiento de las buenas practicas de gestión documental emitidas por el nivel central</t>
  </si>
  <si>
    <t>tabla de retención documental vigente en la Secretaría de Gobierno aplicadas en la ALF</t>
  </si>
  <si>
    <t>Realizar un (1) inventario del archivo de gestión de la Alcaldía local, de acuerdo a los parámetros de la herramienta FUID vigente</t>
  </si>
  <si>
    <t>Inventario de gestión realizado</t>
  </si>
  <si>
    <t>Numero de inventario de archivo gestión de la alcaldia local realizado</t>
  </si>
  <si>
    <t>Aplicación de la tabla de retención documental vigente en la Secretaría de Gobierno en cada dependencia de la ALF del año 2016</t>
  </si>
  <si>
    <t xml:space="preserve">GERENCIA DE TI
</t>
  </si>
  <si>
    <t>Implementar en la Alcaldía Local el 100% de los lineamientos de gestión de las TIC impartidos por la DTI del Nivel Central</t>
  </si>
  <si>
    <t>Lineamientos de Gestión de la TIC implementados en la alcaldia local</t>
  </si>
  <si>
    <t>(Nivel de implementación de los lineamientos de gestión de la TIC alcanzado/Nivel de implementación de los lineamientos de gestión de la TIC Programado)*100</t>
  </si>
  <si>
    <t>según directrices y lineamientos de planeacion y sistemas de la SDG</t>
  </si>
  <si>
    <t>Integrar las herramientas de planeación, gestión y control, con enfoque de innovación, mejoramiento continuo, responsabilidad social, desarrollo integral del talento humano y transparencia</t>
  </si>
  <si>
    <t>TRANSVERSALES</t>
  </si>
  <si>
    <t>Establecer la linea base del consumo de papel del proceso durante la vigencia 2017</t>
  </si>
  <si>
    <t>SOSTENIBILIDAD DEL SISTEMA DE GESTIÓN</t>
  </si>
  <si>
    <t>Linea base del consumo de papel del proceso establecida</t>
  </si>
  <si>
    <t>Linea base del consumo de papel del proceso</t>
  </si>
  <si>
    <t>Consumo de papel 2017</t>
  </si>
  <si>
    <t>Establecer linea base del perfil de riesgo del proceso aplicando metodologia del manual de gestión del riesgo 1D-PGE-M4</t>
  </si>
  <si>
    <t>SOTENIBILIDAD DEL SISTEMA DE GESTIÓN</t>
  </si>
  <si>
    <t>Línea base del perfil del riesgo</t>
  </si>
  <si>
    <t>Linea Base Perfil del Riesgo</t>
  </si>
  <si>
    <t>Reportes Gestión del Riesgo</t>
  </si>
  <si>
    <t>Mantener el 100% de las acciones correctivas asignadas al proceso con relación a planes de mejoramiento interno/externo documentadas y vigentes</t>
  </si>
  <si>
    <t>Acciones correctivas documentadas y vigentes</t>
  </si>
  <si>
    <t>(No. De acciones de plan de mejoramiento responsabilidad del proceso documentadas y vigentes/No. De acciones bajo responsabilidad del proceso)*100</t>
  </si>
  <si>
    <t>Acciones Correctivas Actualizadas y Documentadas</t>
  </si>
  <si>
    <t>Aplicativo SIG MEJORA</t>
  </si>
  <si>
    <t>Cumplir con el 100% de reportes de riesgos y servicio no conforme del proceso de manera oportuna con destino a la mejora del Sistema de Gestión de la Entidad</t>
  </si>
  <si>
    <t>Cumplimiento en reportes de riesgos de manera oportuna</t>
  </si>
  <si>
    <t>(No. de reportes remitidos oportunamente a la OAP/ No. De reportes relacionados con el Sistema de gestion de la entidad)*100</t>
  </si>
  <si>
    <t>Reportes de Riesgos y Servicio No Conforme</t>
  </si>
  <si>
    <t>Asistir al 100% de las mesas de trabajo, comités o instancias de decisión o consulta relacionadas con el Sistema de Gestión de la Entidad</t>
  </si>
  <si>
    <t>Asistencia a las mesas de trabajo relacionadas con el Sistema de Gestión</t>
  </si>
  <si>
    <t>(No. de espacios en las que se participó/ No. de espacios convocados relacionados con el Sistema de gestion de la entidad)*100</t>
  </si>
  <si>
    <t>Asistencia a mesas de trabajo, comites o instancias de desición</t>
  </si>
  <si>
    <t>Actas
Memorandos
Correos</t>
  </si>
  <si>
    <t>Cumplir el 100% del Plan de Actualización de la documentación del Sistema de Gestión de la Entidad correspondientes al proceso</t>
  </si>
  <si>
    <t>Cumplimiento del plan de actualización de los procesos en el marco del Sistema de Gestión</t>
  </si>
  <si>
    <t>(No. De Documentos actualizados según el  Plan/No. De Documentos previstos para actualización en el Plan  )*100</t>
  </si>
  <si>
    <t>Plan de Actualización de la Documentación</t>
  </si>
  <si>
    <t>Cumplimiento oportuno al 100% de las actividades consignadas en el plan anticorrupción 2017 o asignadas formalmente en virtud  de su implementaciòn, a desarrollar en el respectivo trimestre según el cronograma establecido en el Plan Publicado.</t>
  </si>
  <si>
    <t>Cumplimiento oportuno Plan Anticorrupción 2017</t>
  </si>
  <si>
    <t>(No. De acciones del plan anticorrupción cumplidas en el trimestre/No. De acciones del plan antocorrupción formuladas para el trimestre en la versión vigente del plan anticorrupción)*100</t>
  </si>
  <si>
    <t>Actividades Cumplidas del Plan Anticorrupción</t>
  </si>
  <si>
    <t>Seguimiento Plan Anticorrupción</t>
  </si>
  <si>
    <t>TOTAL PLAN DE GESTIÓN</t>
  </si>
  <si>
    <t>Porcentaje de Cumplimiento Trimestre I</t>
  </si>
  <si>
    <t>Porcentaje de Cumplimiento Trimestre II</t>
  </si>
  <si>
    <t>Porcentaje de Cumplimiento Trimestre III</t>
  </si>
  <si>
    <t>Porcentaje de Cumplimiento Trimestre IV</t>
  </si>
  <si>
    <t>Porcentaje de Cumplimiento PLAN DE GESTIÓN 2017</t>
  </si>
  <si>
    <t xml:space="preserve">ELABORÓ: </t>
  </si>
  <si>
    <t xml:space="preserve">REVISÓ: </t>
  </si>
  <si>
    <t>APROBÓ:</t>
  </si>
  <si>
    <t>Firma:</t>
  </si>
  <si>
    <r>
      <rPr>
        <b/>
        <sz val="10"/>
        <color theme="1"/>
        <rFont val="Arial"/>
        <family val="2"/>
      </rPr>
      <t xml:space="preserve">Nombre:            </t>
    </r>
    <r>
      <rPr>
        <sz val="10"/>
        <color theme="1"/>
        <rFont val="Arial"/>
        <family val="2"/>
      </rPr>
      <t xml:space="preserve">
</t>
    </r>
  </si>
  <si>
    <r>
      <t>Nombre:</t>
    </r>
    <r>
      <rPr>
        <sz val="10"/>
        <color theme="1"/>
        <rFont val="Arial"/>
        <family val="2"/>
      </rPr>
      <t xml:space="preserve"> </t>
    </r>
  </si>
  <si>
    <r>
      <t>Nombre:</t>
    </r>
    <r>
      <rPr>
        <sz val="10"/>
        <color theme="1"/>
        <rFont val="Arial"/>
        <family val="2"/>
      </rPr>
      <t xml:space="preserve"> 
</t>
    </r>
  </si>
  <si>
    <t xml:space="preserve">FAVOR RELACIONAR LOS CODIGOS Y NOMBRES DE LOS PROYECTOS DE INVERSIÓN DE SU ALCALDIA </t>
  </si>
  <si>
    <t>Suma</t>
  </si>
  <si>
    <t>Porcentaje de avance del plan de acción</t>
  </si>
  <si>
    <t>Ejercicio de dialogo social</t>
  </si>
  <si>
    <t>Cumplimiento fisico-entregado del plan de desarrollo Local</t>
  </si>
  <si>
    <t>Implementación del Plan de Intervención Local</t>
  </si>
  <si>
    <t>Lineas de Acción de DDHH</t>
  </si>
  <si>
    <t>Mecanismos y accciones de control politico</t>
  </si>
  <si>
    <t>Asistencia a convocatorias realizadas por DRP</t>
  </si>
  <si>
    <t>Mesa de trabajo con la JAL</t>
  </si>
  <si>
    <t>Porcentaje de despligue de la estrategia de comunicación en cascada</t>
  </si>
  <si>
    <t>Campañas externas en las localidad</t>
  </si>
  <si>
    <t>Campañas internas en las localidad</t>
  </si>
  <si>
    <t>Socialización plan de comunicaciones</t>
  </si>
  <si>
    <t>Acciones de control en materia de espacio publico</t>
  </si>
  <si>
    <t>Acciones de control en materia de actividad economica</t>
  </si>
  <si>
    <t>Acciones de control en materia de integridad urbanistica</t>
  </si>
  <si>
    <t>Acciones de control en materia de ambiente,mineria y relaciones con los animales</t>
  </si>
  <si>
    <t>Acciones de control en materia de articulos pirotecnicos y sustancias peligrosas</t>
  </si>
  <si>
    <t>Querelleas civiles de policia y contravencionales</t>
  </si>
  <si>
    <t>Expedientes administrativos archivados</t>
  </si>
  <si>
    <t>Registro aplicativo SIACTUA</t>
  </si>
  <si>
    <t xml:space="preserve">Actuaciones administrativas </t>
  </si>
  <si>
    <t>Revocatorias en el consejo de justicia</t>
  </si>
  <si>
    <t>Compromiso presupuestal</t>
  </si>
  <si>
    <t>Giros del presupuesto de inversión directa</t>
  </si>
  <si>
    <t>Giros del presupuesto como obligaciones por pagar vigencias anteriores</t>
  </si>
  <si>
    <t>Procesos contractuales de malla vial</t>
  </si>
  <si>
    <t xml:space="preserve">Contrataciones y modificaciones </t>
  </si>
  <si>
    <t>Actividades del Plan de Acción NIC-SP</t>
  </si>
  <si>
    <t>Aquisiciones de bienes de caracteristicas tecnicas uniformes</t>
  </si>
  <si>
    <t>Plan de modernización de las alcaldias locales</t>
  </si>
  <si>
    <t>Consumo de combustibles y costo de mantenimiento</t>
  </si>
  <si>
    <t>Lineamiento directiva 12 de 2016</t>
  </si>
  <si>
    <t>Punto de aplicación de la encuesta de percepción del servicio</t>
  </si>
  <si>
    <t>Jornadas de sensibilización sobre las buenas practicas documentales</t>
  </si>
  <si>
    <t>Buenas practicas de gestión documental</t>
  </si>
  <si>
    <t xml:space="preserve">Inventario del archivo de gestión </t>
  </si>
  <si>
    <t>Lineamientos gestión de las TIC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</si>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</sst>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  <numFmt numFmtId="165" formatCode="[$$-240A]\ #,##0.00"/>
    <numFmt numFmtId="166" formatCode="_(* #,##0_);_(* \(#,##0\);_(* &quot;-&quot;??_);_(@_)"/>
    <numFmt numFmtId="167" formatCode="0.0%"/>
    <numFmt numFmtId="168" formatCode="* #,##0&quot;    &quot;;\-* #,##0&quot;    &quot;;* \-#&quot;    &quot;;@\ "/>
    <numFmt numFmtId="169" formatCode="* #,##0.00&quot;    &quot;;\-* #,##0.00&quot;    &quot;;* \-#&quot;    &quot;;@\ "/>
    <numFmt numFmtId="170" formatCode="_-* #,##0\ _€_-;\-* #,##0\ _€_-;_-* &quot;-&quot;??\ _€_-;_-@_-"/>
    <numFmt numFmtId="171" formatCode="_ [$€-2]\ * #,##0.00_ ;_ [$€-2]\ * \-#,##0.00_ ;_ [$€-2]\ * &quot;-&quot;??_ "/>
    <numFmt numFmtId="172" formatCode="_ [$€-2]\ * #,##0.00_ ;_ [$€-2]\ * \-#,##0.00_ ;_ [$€-2]\ * \-??_ "/>
    <numFmt numFmtId="173" formatCode="_ * #,##0.00_ ;_ * \-#,##0.00_ ;_ * &quot;-&quot;??_ ;_ @_ "/>
    <numFmt numFmtId="174" formatCode="_(* #,##0.00_);_(* \(#,##0.00\);_(* &quot;-&quot;??_);_(@_)"/>
    <numFmt numFmtId="175" formatCode="_-* #,##0.00\ _€_-;\-* #,##0.00\ _€_-;_-* \-??\ _€_-;_-@_-"/>
    <numFmt numFmtId="176" formatCode="_ &quot;$&quot;\ * #,##0.00_ ;_ &quot;$&quot;\ * \-#,##0.00_ ;_ &quot;$&quot;\ * &quot;-&quot;??_ ;_ @_ "/>
    <numFmt numFmtId="177" formatCode="_-* #,##0.00&quot; €&quot;_-;\-* #,##0.00&quot; €&quot;_-;_-* \-??&quot; €&quot;_-;_-@_-"/>
    <numFmt numFmtId="178" formatCode="_-* #,##0_-;\-* #,##0_-;_-* \-_-;_-@_-"/>
  </numFmts>
  <fonts count="7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6"/>
      <color theme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Agency FB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 "/>
    </font>
    <font>
      <b/>
      <sz val="14"/>
      <color theme="0"/>
      <name val="Arial"/>
      <family val="2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</font>
    <font>
      <b/>
      <sz val="14"/>
      <name val="Calibri"/>
      <family val="2"/>
      <scheme val="minor"/>
    </font>
    <font>
      <b/>
      <sz val="14"/>
      <name val="Arial"/>
      <family val="2"/>
    </font>
    <font>
      <b/>
      <sz val="10"/>
      <color theme="1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4"/>
      <color theme="0"/>
      <name val="Calibri"/>
      <family val="2"/>
      <scheme val="minor"/>
    </font>
    <font>
      <sz val="12"/>
      <name val="Arial Narrow"/>
      <family val="2"/>
    </font>
    <font>
      <b/>
      <sz val="26"/>
      <color theme="1"/>
      <name val="Arial"/>
      <family val="2"/>
    </font>
    <font>
      <b/>
      <sz val="28"/>
      <color theme="1"/>
      <name val="Arial"/>
      <family val="2"/>
    </font>
    <font>
      <b/>
      <sz val="11"/>
      <color theme="1"/>
      <name val="Arial"/>
      <family val="2"/>
    </font>
    <font>
      <b/>
      <sz val="20"/>
      <color theme="1"/>
      <name val="Arial"/>
      <family val="2"/>
    </font>
    <font>
      <b/>
      <sz val="22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Helvetica"/>
      <family val="2"/>
    </font>
    <font>
      <sz val="11"/>
      <color indexed="63"/>
      <name val="Calibri"/>
      <family val="2"/>
    </font>
    <font>
      <sz val="11"/>
      <color indexed="31"/>
      <name val="Calibri"/>
      <family val="2"/>
    </font>
    <font>
      <sz val="11"/>
      <color indexed="20"/>
      <name val="Calibri"/>
      <family val="2"/>
    </font>
    <font>
      <sz val="8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31"/>
      <name val="Calibri"/>
      <family val="2"/>
    </font>
    <font>
      <sz val="12"/>
      <color indexed="8"/>
      <name val="Calibri"/>
      <family val="2"/>
    </font>
    <font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indexed="12"/>
      <name val="Calibri"/>
      <family val="2"/>
    </font>
    <font>
      <u/>
      <sz val="10"/>
      <color indexed="12"/>
      <name val="Arial"/>
      <family val="2"/>
    </font>
    <font>
      <u/>
      <sz val="11"/>
      <color indexed="12"/>
      <name val="Calibri"/>
      <family val="2"/>
      <charset val="1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8"/>
      <name val="Calibri"/>
      <family val="2"/>
    </font>
    <font>
      <sz val="11"/>
      <color indexed="58"/>
      <name val="Calibri"/>
      <family val="2"/>
      <charset val="1"/>
    </font>
    <font>
      <sz val="12"/>
      <color rgb="FF000000"/>
      <name val="Calibri"/>
      <family val="2"/>
    </font>
    <font>
      <b/>
      <sz val="11"/>
      <color indexed="63"/>
      <name val="Calibri"/>
      <family val="2"/>
    </font>
    <font>
      <sz val="11"/>
      <color indexed="22"/>
      <name val="Calibri"/>
      <family val="2"/>
      <charset val="1"/>
    </font>
    <font>
      <b/>
      <sz val="18"/>
      <color indexed="62"/>
      <name val="Cambria"/>
      <family val="2"/>
    </font>
    <font>
      <sz val="11"/>
      <color indexed="53"/>
      <name val="Calibri"/>
      <family val="2"/>
    </font>
  </fonts>
  <fills count="4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FF"/>
        <bgColor rgb="FFCCFFFF"/>
      </patternFill>
    </fill>
    <fill>
      <patternFill patternType="solid">
        <fgColor rgb="FFFFFF00"/>
        <bgColor rgb="FFCCFFFF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CB5CC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22"/>
      </patternFill>
    </fill>
    <fill>
      <patternFill patternType="solid">
        <fgColor indexed="49"/>
        <bgColor indexed="40"/>
      </patternFill>
    </fill>
    <fill>
      <patternFill patternType="solid">
        <fgColor indexed="53"/>
        <bgColor indexed="52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13"/>
        <bgColor indexed="34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42"/>
        <bgColor indexed="27"/>
      </patternFill>
    </fill>
    <fill>
      <patternFill patternType="solid">
        <fgColor indexed="10"/>
        <bgColor indexed="60"/>
      </patternFill>
    </fill>
    <fill>
      <patternFill patternType="solid">
        <fgColor indexed="17"/>
        <bgColor indexed="21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31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21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6" fillId="0" borderId="0" applyNumberForma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6" fillId="0" borderId="0"/>
    <xf numFmtId="0" fontId="47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27" borderId="0" applyNumberFormat="0" applyBorder="0" applyAlignment="0" applyProtection="0"/>
    <xf numFmtId="0" fontId="47" fillId="25" borderId="0" applyNumberFormat="0" applyBorder="0" applyAlignment="0" applyProtection="0"/>
    <xf numFmtId="0" fontId="47" fillId="28" borderId="0" applyNumberFormat="0" applyBorder="0" applyAlignment="0" applyProtection="0"/>
    <xf numFmtId="0" fontId="47" fillId="26" borderId="0" applyNumberFormat="0" applyBorder="0" applyAlignment="0" applyProtection="0"/>
    <xf numFmtId="0" fontId="47" fillId="25" borderId="0" applyNumberFormat="0" applyBorder="0" applyAlignment="0" applyProtection="0"/>
    <xf numFmtId="0" fontId="47" fillId="29" borderId="0" applyNumberFormat="0" applyBorder="0" applyAlignment="0" applyProtection="0"/>
    <xf numFmtId="0" fontId="47" fillId="30" borderId="0" applyNumberFormat="0" applyBorder="0" applyAlignment="0" applyProtection="0"/>
    <xf numFmtId="0" fontId="47" fillId="25" borderId="0" applyNumberFormat="0" applyBorder="0" applyAlignment="0" applyProtection="0"/>
    <xf numFmtId="0" fontId="47" fillId="31" borderId="0" applyNumberFormat="0" applyBorder="0" applyAlignment="0" applyProtection="0"/>
    <xf numFmtId="0" fontId="47" fillId="26" borderId="0" applyNumberFormat="0" applyBorder="0" applyAlignment="0" applyProtection="0"/>
    <xf numFmtId="0" fontId="48" fillId="32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25" borderId="0" applyNumberFormat="0" applyBorder="0" applyAlignment="0" applyProtection="0"/>
    <xf numFmtId="0" fontId="48" fillId="32" borderId="0" applyNumberFormat="0" applyBorder="0" applyAlignment="0" applyProtection="0"/>
    <xf numFmtId="0" fontId="48" fillId="26" borderId="0" applyNumberFormat="0" applyBorder="0" applyAlignment="0" applyProtection="0"/>
    <xf numFmtId="0" fontId="48" fillId="32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2" borderId="0" applyNumberFormat="0" applyBorder="0" applyAlignment="0" applyProtection="0"/>
    <xf numFmtId="0" fontId="48" fillId="33" borderId="0" applyNumberFormat="0" applyBorder="0" applyAlignment="0" applyProtection="0"/>
    <xf numFmtId="0" fontId="12" fillId="36" borderId="0" applyNumberFormat="0" applyBorder="0" applyAlignment="0" applyProtection="0"/>
    <xf numFmtId="0" fontId="49" fillId="37" borderId="0" applyNumberFormat="0" applyBorder="0" applyAlignment="0" applyProtection="0"/>
    <xf numFmtId="0" fontId="50" fillId="38" borderId="0" applyNumberFormat="0" applyBorder="0" applyAlignment="0" applyProtection="0"/>
    <xf numFmtId="0" fontId="50" fillId="38" borderId="0" applyNumberFormat="0" applyBorder="0" applyAlignment="0" applyProtection="0"/>
    <xf numFmtId="0" fontId="51" fillId="25" borderId="58" applyNumberFormat="0" applyAlignment="0" applyProtection="0"/>
    <xf numFmtId="0" fontId="52" fillId="39" borderId="59" applyNumberFormat="0" applyAlignment="0" applyProtection="0"/>
    <xf numFmtId="0" fontId="46" fillId="0" borderId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2" fontId="12" fillId="0" borderId="0" applyFill="0" applyBorder="0" applyAlignment="0" applyProtection="0"/>
    <xf numFmtId="172" fontId="12" fillId="0" borderId="0" applyFill="0" applyBorder="0" applyAlignment="0" applyProtection="0"/>
    <xf numFmtId="172" fontId="12" fillId="0" borderId="0" applyFill="0" applyBorder="0" applyAlignment="0" applyProtection="0"/>
    <xf numFmtId="172" fontId="12" fillId="0" borderId="0" applyFill="0" applyBorder="0" applyAlignment="0" applyProtection="0"/>
    <xf numFmtId="172" fontId="12" fillId="0" borderId="0" applyFill="0" applyBorder="0" applyAlignment="0" applyProtection="0"/>
    <xf numFmtId="172" fontId="12" fillId="0" borderId="0" applyFill="0" applyBorder="0" applyAlignment="0" applyProtection="0"/>
    <xf numFmtId="172" fontId="12" fillId="0" borderId="0" applyFill="0" applyBorder="0" applyAlignment="0" applyProtection="0"/>
    <xf numFmtId="172" fontId="12" fillId="0" borderId="0" applyFill="0" applyBorder="0" applyAlignment="0" applyProtection="0"/>
    <xf numFmtId="0" fontId="53" fillId="0" borderId="0"/>
    <xf numFmtId="0" fontId="54" fillId="40" borderId="0" applyNumberFormat="0" applyBorder="0" applyProtection="0"/>
    <xf numFmtId="0" fontId="55" fillId="0" borderId="0" applyNumberFormat="0" applyFill="0" applyBorder="0" applyAlignment="0" applyProtection="0"/>
    <xf numFmtId="0" fontId="56" fillId="41" borderId="0" applyNumberFormat="0" applyBorder="0" applyAlignment="0" applyProtection="0"/>
    <xf numFmtId="0" fontId="57" fillId="0" borderId="60" applyNumberFormat="0" applyFill="0" applyAlignment="0" applyProtection="0"/>
    <xf numFmtId="0" fontId="58" fillId="0" borderId="61" applyNumberFormat="0" applyFill="0" applyAlignment="0" applyProtection="0"/>
    <xf numFmtId="0" fontId="59" fillId="0" borderId="62" applyNumberFormat="0" applyFill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1" fillId="0" borderId="0" applyNumberFormat="0" applyFill="0" applyBorder="0" applyProtection="0"/>
    <xf numFmtId="0" fontId="63" fillId="0" borderId="0" applyBorder="0" applyProtection="0"/>
    <xf numFmtId="0" fontId="64" fillId="26" borderId="58" applyNumberFormat="0" applyAlignment="0" applyProtection="0"/>
    <xf numFmtId="0" fontId="65" fillId="0" borderId="63" applyNumberFormat="0" applyFill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66" fillId="0" borderId="0" applyFont="0" applyFill="0" applyBorder="0" applyAlignment="0" applyProtection="0"/>
    <xf numFmtId="174" fontId="1" fillId="0" borderId="0" applyFont="0" applyFill="0" applyBorder="0" applyAlignment="0" applyProtection="0"/>
    <xf numFmtId="164" fontId="12" fillId="0" borderId="0" applyFont="0" applyFill="0" applyBorder="0" applyAlignment="0" applyProtection="0"/>
    <xf numFmtId="175" fontId="12" fillId="0" borderId="0" applyFill="0" applyBorder="0" applyAlignment="0" applyProtection="0"/>
    <xf numFmtId="174" fontId="1" fillId="0" borderId="0" applyFont="0" applyFill="0" applyBorder="0" applyAlignment="0" applyProtection="0"/>
    <xf numFmtId="176" fontId="12" fillId="0" borderId="0" applyFont="0" applyFill="0" applyBorder="0" applyAlignment="0" applyProtection="0"/>
    <xf numFmtId="44" fontId="66" fillId="0" borderId="0" applyFont="0" applyFill="0" applyBorder="0" applyAlignment="0" applyProtection="0"/>
    <xf numFmtId="177" fontId="66" fillId="0" borderId="0" applyFill="0" applyBorder="0" applyProtection="0"/>
    <xf numFmtId="0" fontId="1" fillId="0" borderId="0"/>
    <xf numFmtId="0" fontId="47" fillId="0" borderId="0"/>
    <xf numFmtId="0" fontId="67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6" fillId="0" borderId="0"/>
    <xf numFmtId="0" fontId="1" fillId="0" borderId="0"/>
    <xf numFmtId="0" fontId="23" fillId="0" borderId="0"/>
    <xf numFmtId="0" fontId="12" fillId="0" borderId="0"/>
    <xf numFmtId="0" fontId="1" fillId="0" borderId="0"/>
    <xf numFmtId="0" fontId="23" fillId="0" borderId="0"/>
    <xf numFmtId="0" fontId="23" fillId="0" borderId="0"/>
    <xf numFmtId="0" fontId="53" fillId="0" borderId="0"/>
    <xf numFmtId="0" fontId="66" fillId="0" borderId="0"/>
    <xf numFmtId="0" fontId="68" fillId="0" borderId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0" fontId="53" fillId="0" borderId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0" fontId="47" fillId="27" borderId="64" applyNumberFormat="0" applyAlignment="0" applyProtection="0"/>
    <xf numFmtId="0" fontId="69" fillId="25" borderId="65" applyNumberFormat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ill="0" applyBorder="0" applyAlignment="0" applyProtection="0"/>
    <xf numFmtId="9" fontId="66" fillId="0" borderId="0" applyFont="0" applyFill="0" applyBorder="0" applyAlignment="0" applyProtection="0"/>
    <xf numFmtId="9" fontId="68" fillId="0" borderId="0"/>
    <xf numFmtId="0" fontId="12" fillId="42" borderId="0" applyNumberFormat="0" applyBorder="0" applyAlignment="0" applyProtection="0"/>
    <xf numFmtId="178" fontId="68" fillId="0" borderId="0" applyBorder="0" applyProtection="0"/>
    <xf numFmtId="0" fontId="68" fillId="0" borderId="0"/>
    <xf numFmtId="0" fontId="70" fillId="32" borderId="0" applyBorder="0" applyProtection="0"/>
    <xf numFmtId="0" fontId="71" fillId="0" borderId="0" applyNumberFormat="0" applyFill="0" applyBorder="0" applyAlignment="0" applyProtection="0"/>
    <xf numFmtId="0" fontId="12" fillId="43" borderId="0" applyNumberFormat="0" applyBorder="0" applyAlignment="0" applyProtection="0"/>
    <xf numFmtId="0" fontId="72" fillId="0" borderId="0" applyNumberFormat="0" applyFill="0" applyBorder="0" applyAlignment="0" applyProtection="0"/>
  </cellStyleXfs>
  <cellXfs count="383">
    <xf numFmtId="0" fontId="0" fillId="0" borderId="0" xfId="0"/>
    <xf numFmtId="0" fontId="2" fillId="0" borderId="0" xfId="2"/>
    <xf numFmtId="0" fontId="8" fillId="4" borderId="1" xfId="2" applyFont="1" applyFill="1" applyBorder="1" applyAlignment="1">
      <alignment vertical="center" wrapText="1"/>
    </xf>
    <xf numFmtId="0" fontId="9" fillId="4" borderId="1" xfId="2" applyFont="1" applyFill="1" applyBorder="1" applyAlignment="1">
      <alignment horizontal="center" vertical="center" wrapText="1"/>
    </xf>
    <xf numFmtId="0" fontId="10" fillId="4" borderId="2" xfId="2" applyFont="1" applyFill="1" applyBorder="1" applyAlignment="1">
      <alignment vertical="center" wrapText="1"/>
    </xf>
    <xf numFmtId="0" fontId="10" fillId="4" borderId="3" xfId="2" applyFont="1" applyFill="1" applyBorder="1" applyAlignment="1">
      <alignment vertical="center" wrapText="1"/>
    </xf>
    <xf numFmtId="0" fontId="11" fillId="4" borderId="0" xfId="2" applyFont="1" applyFill="1"/>
    <xf numFmtId="0" fontId="12" fillId="4" borderId="0" xfId="2" applyFont="1" applyFill="1" applyBorder="1" applyAlignment="1">
      <alignment horizontal="left" vertical="center" wrapText="1"/>
    </xf>
    <xf numFmtId="0" fontId="13" fillId="4" borderId="0" xfId="2" applyFont="1" applyFill="1" applyBorder="1" applyAlignment="1">
      <alignment horizontal="center"/>
    </xf>
    <xf numFmtId="0" fontId="12" fillId="4" borderId="4" xfId="2" applyFont="1" applyFill="1" applyBorder="1" applyAlignment="1">
      <alignment horizontal="left" vertical="center" wrapText="1"/>
    </xf>
    <xf numFmtId="0" fontId="15" fillId="4" borderId="0" xfId="2" applyFont="1" applyFill="1" applyBorder="1" applyAlignment="1">
      <alignment vertical="center"/>
    </xf>
    <xf numFmtId="0" fontId="14" fillId="4" borderId="0" xfId="2" applyFont="1" applyFill="1" applyBorder="1" applyAlignment="1">
      <alignment horizontal="center" vertical="center" wrapText="1"/>
    </xf>
    <xf numFmtId="0" fontId="11" fillId="4" borderId="0" xfId="2" applyFont="1" applyFill="1" applyAlignment="1">
      <alignment horizontal="center"/>
    </xf>
    <xf numFmtId="0" fontId="10" fillId="4" borderId="0" xfId="2" applyFont="1" applyFill="1" applyBorder="1" applyAlignment="1">
      <alignment horizontal="center" vertical="center" wrapText="1"/>
    </xf>
    <xf numFmtId="0" fontId="10" fillId="6" borderId="7" xfId="2" applyFont="1" applyFill="1" applyBorder="1" applyAlignment="1">
      <alignment vertical="center" wrapText="1"/>
    </xf>
    <xf numFmtId="0" fontId="10" fillId="6" borderId="9" xfId="2" applyFont="1" applyFill="1" applyBorder="1" applyAlignment="1">
      <alignment vertical="center" wrapText="1"/>
    </xf>
    <xf numFmtId="0" fontId="10" fillId="7" borderId="15" xfId="2" applyFont="1" applyFill="1" applyBorder="1" applyAlignment="1">
      <alignment horizontal="center" vertical="center" wrapText="1"/>
    </xf>
    <xf numFmtId="0" fontId="10" fillId="5" borderId="18" xfId="2" applyFont="1" applyFill="1" applyBorder="1" applyAlignment="1">
      <alignment horizontal="center" vertical="center" wrapText="1"/>
    </xf>
    <xf numFmtId="0" fontId="10" fillId="5" borderId="19" xfId="2" applyFont="1" applyFill="1" applyBorder="1" applyAlignment="1">
      <alignment horizontal="center" vertical="center" wrapText="1"/>
    </xf>
    <xf numFmtId="0" fontId="10" fillId="7" borderId="3" xfId="2" applyFont="1" applyFill="1" applyBorder="1" applyAlignment="1">
      <alignment horizontal="center" vertical="center" wrapText="1"/>
    </xf>
    <xf numFmtId="0" fontId="10" fillId="7" borderId="1" xfId="2" applyFont="1" applyFill="1" applyBorder="1" applyAlignment="1">
      <alignment horizontal="center" vertical="center" wrapText="1"/>
    </xf>
    <xf numFmtId="0" fontId="10" fillId="9" borderId="1" xfId="2" applyFont="1" applyFill="1" applyBorder="1" applyAlignment="1">
      <alignment horizontal="center" vertical="center" wrapText="1"/>
    </xf>
    <xf numFmtId="0" fontId="10" fillId="12" borderId="1" xfId="2" applyFont="1" applyFill="1" applyBorder="1" applyAlignment="1">
      <alignment horizontal="center" vertical="center" wrapText="1"/>
    </xf>
    <xf numFmtId="0" fontId="10" fillId="8" borderId="1" xfId="2" applyFont="1" applyFill="1" applyBorder="1" applyAlignment="1">
      <alignment horizontal="center" vertical="center" wrapText="1"/>
    </xf>
    <xf numFmtId="0" fontId="10" fillId="10" borderId="1" xfId="2" applyFont="1" applyFill="1" applyBorder="1" applyAlignment="1">
      <alignment horizontal="center" vertical="center" wrapText="1"/>
    </xf>
    <xf numFmtId="0" fontId="10" fillId="11" borderId="1" xfId="2" applyFont="1" applyFill="1" applyBorder="1" applyAlignment="1">
      <alignment horizontal="center" vertical="center" wrapText="1"/>
    </xf>
    <xf numFmtId="0" fontId="10" fillId="5" borderId="22" xfId="2" applyFont="1" applyFill="1" applyBorder="1" applyAlignment="1">
      <alignment horizontal="center" vertical="center" wrapText="1"/>
    </xf>
    <xf numFmtId="0" fontId="10" fillId="5" borderId="22" xfId="2" applyFont="1" applyFill="1" applyBorder="1" applyAlignment="1">
      <alignment vertical="center" wrapText="1"/>
    </xf>
    <xf numFmtId="0" fontId="10" fillId="7" borderId="10" xfId="2" applyFont="1" applyFill="1" applyBorder="1" applyAlignment="1">
      <alignment horizontal="center" vertical="center" wrapText="1"/>
    </xf>
    <xf numFmtId="0" fontId="10" fillId="7" borderId="11" xfId="2" applyFont="1" applyFill="1" applyBorder="1" applyAlignment="1">
      <alignment horizontal="center" vertical="center" wrapText="1"/>
    </xf>
    <xf numFmtId="0" fontId="15" fillId="7" borderId="11" xfId="2" applyFont="1" applyFill="1" applyBorder="1"/>
    <xf numFmtId="0" fontId="10" fillId="9" borderId="11" xfId="2" applyFont="1" applyFill="1" applyBorder="1" applyAlignment="1">
      <alignment horizontal="center" vertical="center" wrapText="1"/>
    </xf>
    <xf numFmtId="0" fontId="10" fillId="8" borderId="11" xfId="2" applyFont="1" applyFill="1" applyBorder="1" applyAlignment="1">
      <alignment horizontal="center" vertical="center" wrapText="1"/>
    </xf>
    <xf numFmtId="0" fontId="10" fillId="12" borderId="11" xfId="2" applyFont="1" applyFill="1" applyBorder="1" applyAlignment="1">
      <alignment horizontal="center" vertical="center" wrapText="1"/>
    </xf>
    <xf numFmtId="0" fontId="10" fillId="10" borderId="11" xfId="2" applyFont="1" applyFill="1" applyBorder="1" applyAlignment="1">
      <alignment horizontal="center" vertical="center" wrapText="1"/>
    </xf>
    <xf numFmtId="0" fontId="10" fillId="11" borderId="11" xfId="2" applyFont="1" applyFill="1" applyBorder="1" applyAlignment="1">
      <alignment horizontal="center" vertical="center" wrapText="1"/>
    </xf>
    <xf numFmtId="0" fontId="10" fillId="11" borderId="24" xfId="2" applyFont="1" applyFill="1" applyBorder="1" applyAlignment="1">
      <alignment horizontal="center" vertical="center" wrapText="1"/>
    </xf>
    <xf numFmtId="0" fontId="10" fillId="4" borderId="25" xfId="2" applyFont="1" applyFill="1" applyBorder="1" applyAlignment="1">
      <alignment horizontal="center" vertical="center" wrapText="1"/>
    </xf>
    <xf numFmtId="0" fontId="12" fillId="11" borderId="1" xfId="2" applyFont="1" applyFill="1" applyBorder="1" applyAlignment="1" applyProtection="1">
      <alignment horizontal="left" vertical="center" wrapText="1"/>
      <protection locked="0"/>
    </xf>
    <xf numFmtId="9" fontId="17" fillId="4" borderId="27" xfId="2" applyNumberFormat="1" applyFont="1" applyFill="1" applyBorder="1" applyAlignment="1" applyProtection="1">
      <alignment horizontal="center" vertical="center" wrapText="1"/>
      <protection locked="0"/>
    </xf>
    <xf numFmtId="0" fontId="18" fillId="4" borderId="16" xfId="2" applyFont="1" applyFill="1" applyBorder="1" applyAlignment="1" applyProtection="1">
      <alignment horizontal="center" vertical="center" wrapText="1"/>
      <protection locked="0"/>
    </xf>
    <xf numFmtId="0" fontId="2" fillId="0" borderId="1" xfId="2" applyBorder="1" applyAlignment="1">
      <alignment vertical="center" wrapText="1"/>
    </xf>
    <xf numFmtId="0" fontId="19" fillId="13" borderId="1" xfId="2" applyFont="1" applyFill="1" applyBorder="1" applyAlignment="1" applyProtection="1">
      <alignment horizontal="center" vertical="center" wrapText="1"/>
      <protection locked="0"/>
    </xf>
    <xf numFmtId="9" fontId="19" fillId="13" borderId="1" xfId="2" applyNumberFormat="1" applyFont="1" applyFill="1" applyBorder="1" applyAlignment="1" applyProtection="1">
      <alignment horizontal="center" vertical="center" wrapText="1"/>
      <protection locked="0"/>
    </xf>
    <xf numFmtId="0" fontId="19" fillId="13" borderId="1" xfId="2" applyFont="1" applyFill="1" applyBorder="1" applyAlignment="1" applyProtection="1">
      <alignment horizontal="left" vertical="center" wrapText="1"/>
    </xf>
    <xf numFmtId="165" fontId="19" fillId="14" borderId="1" xfId="2" applyNumberFormat="1" applyFont="1" applyFill="1" applyBorder="1" applyAlignment="1" applyProtection="1">
      <alignment horizontal="center" vertical="center" wrapText="1"/>
      <protection locked="0"/>
    </xf>
    <xf numFmtId="0" fontId="18" fillId="4" borderId="16" xfId="2" applyFont="1" applyFill="1" applyBorder="1" applyAlignment="1">
      <alignment horizontal="center" vertical="center" wrapText="1"/>
    </xf>
    <xf numFmtId="9" fontId="12" fillId="4" borderId="16" xfId="4" applyFont="1" applyFill="1" applyBorder="1" applyAlignment="1">
      <alignment horizontal="center" vertical="center" wrapText="1"/>
    </xf>
    <xf numFmtId="0" fontId="18" fillId="4" borderId="16" xfId="2" applyFont="1" applyFill="1" applyBorder="1" applyAlignment="1" applyProtection="1">
      <alignment horizontal="justify" vertical="center" wrapText="1"/>
      <protection locked="0"/>
    </xf>
    <xf numFmtId="0" fontId="18" fillId="4" borderId="16" xfId="4" applyNumberFormat="1" applyFont="1" applyFill="1" applyBorder="1" applyAlignment="1">
      <alignment horizontal="center" vertical="center" wrapText="1"/>
    </xf>
    <xf numFmtId="9" fontId="18" fillId="4" borderId="16" xfId="4" applyFont="1" applyFill="1" applyBorder="1" applyAlignment="1" applyProtection="1">
      <alignment horizontal="center" vertical="center" wrapText="1"/>
      <protection locked="0"/>
    </xf>
    <xf numFmtId="9" fontId="18" fillId="4" borderId="16" xfId="2" applyNumberFormat="1" applyFont="1" applyFill="1" applyBorder="1" applyAlignment="1" applyProtection="1">
      <alignment horizontal="center" vertical="center" wrapText="1"/>
      <protection locked="0"/>
    </xf>
    <xf numFmtId="0" fontId="20" fillId="4" borderId="16" xfId="2" applyFont="1" applyFill="1" applyBorder="1" applyAlignment="1" applyProtection="1">
      <alignment horizontal="left" vertical="center" wrapText="1"/>
      <protection locked="0"/>
    </xf>
    <xf numFmtId="9" fontId="18" fillId="4" borderId="16" xfId="4" applyFont="1" applyFill="1" applyBorder="1" applyAlignment="1">
      <alignment horizontal="center" vertical="center" wrapText="1"/>
    </xf>
    <xf numFmtId="9" fontId="12" fillId="4" borderId="16" xfId="4" applyFont="1" applyFill="1" applyBorder="1" applyAlignment="1" applyProtection="1">
      <alignment horizontal="center" vertical="center" wrapText="1"/>
      <protection locked="0"/>
    </xf>
    <xf numFmtId="0" fontId="20" fillId="4" borderId="17" xfId="2" applyFont="1" applyFill="1" applyBorder="1" applyAlignment="1" applyProtection="1">
      <alignment horizontal="left" vertical="center" wrapText="1"/>
      <protection locked="0"/>
    </xf>
    <xf numFmtId="0" fontId="10" fillId="4" borderId="28" xfId="2" applyFont="1" applyFill="1" applyBorder="1" applyAlignment="1">
      <alignment horizontal="center" vertical="center" wrapText="1"/>
    </xf>
    <xf numFmtId="0" fontId="18" fillId="4" borderId="1" xfId="2" applyFont="1" applyFill="1" applyBorder="1" applyAlignment="1" applyProtection="1">
      <alignment horizontal="center" vertical="center" wrapText="1"/>
      <protection locked="0"/>
    </xf>
    <xf numFmtId="0" fontId="21" fillId="4" borderId="1" xfId="2" applyFont="1" applyFill="1" applyBorder="1" applyAlignment="1">
      <alignment vertical="center" wrapText="1"/>
    </xf>
    <xf numFmtId="0" fontId="2" fillId="0" borderId="11" xfId="2" applyBorder="1" applyAlignment="1">
      <alignment vertical="center" wrapText="1"/>
    </xf>
    <xf numFmtId="166" fontId="18" fillId="4" borderId="1" xfId="5" applyNumberFormat="1" applyFont="1" applyFill="1" applyBorder="1" applyAlignment="1" applyProtection="1">
      <alignment horizontal="center" vertical="center" wrapText="1"/>
      <protection locked="0"/>
    </xf>
    <xf numFmtId="0" fontId="18" fillId="11" borderId="30" xfId="2" applyFont="1" applyFill="1" applyBorder="1" applyAlignment="1" applyProtection="1">
      <alignment horizontal="center" vertical="center" wrapText="1"/>
      <protection locked="0"/>
    </xf>
    <xf numFmtId="0" fontId="18" fillId="4" borderId="11" xfId="2" applyFont="1" applyFill="1" applyBorder="1" applyAlignment="1" applyProtection="1">
      <alignment horizontal="center" vertical="center" wrapText="1"/>
      <protection locked="0"/>
    </xf>
    <xf numFmtId="0" fontId="21" fillId="4" borderId="11" xfId="2" applyFont="1" applyFill="1" applyBorder="1" applyAlignment="1">
      <alignment vertical="center" wrapText="1"/>
    </xf>
    <xf numFmtId="0" fontId="17" fillId="11" borderId="7" xfId="2" applyFont="1" applyFill="1" applyBorder="1" applyAlignment="1" applyProtection="1">
      <alignment horizontal="center" vertical="center" wrapText="1"/>
      <protection locked="0"/>
    </xf>
    <xf numFmtId="9" fontId="17" fillId="4" borderId="7" xfId="2" applyNumberFormat="1" applyFont="1" applyFill="1" applyBorder="1" applyAlignment="1" applyProtection="1">
      <alignment horizontal="center" vertical="center" wrapText="1"/>
      <protection locked="0"/>
    </xf>
    <xf numFmtId="0" fontId="18" fillId="4" borderId="7" xfId="2" applyFont="1" applyFill="1" applyBorder="1" applyAlignment="1" applyProtection="1">
      <alignment horizontal="center" vertical="center" wrapText="1"/>
      <protection locked="0"/>
    </xf>
    <xf numFmtId="0" fontId="18" fillId="4" borderId="27" xfId="2" applyFont="1" applyFill="1" applyBorder="1" applyAlignment="1" applyProtection="1">
      <alignment horizontal="left" vertical="center" wrapText="1"/>
      <protection locked="0"/>
    </xf>
    <xf numFmtId="0" fontId="18" fillId="4" borderId="27" xfId="2" applyFont="1" applyFill="1" applyBorder="1" applyAlignment="1" applyProtection="1">
      <alignment horizontal="justify" vertical="center" wrapText="1"/>
      <protection locked="0"/>
    </xf>
    <xf numFmtId="0" fontId="18" fillId="4" borderId="31" xfId="2" applyFont="1" applyFill="1" applyBorder="1" applyAlignment="1" applyProtection="1">
      <alignment horizontal="center" vertical="center" wrapText="1"/>
      <protection locked="0"/>
    </xf>
    <xf numFmtId="0" fontId="22" fillId="4" borderId="32" xfId="2" applyFont="1" applyFill="1" applyBorder="1" applyAlignment="1" applyProtection="1">
      <alignment horizontal="center" vertical="center" wrapText="1"/>
      <protection locked="0"/>
    </xf>
    <xf numFmtId="0" fontId="18" fillId="4" borderId="32" xfId="2" applyFont="1" applyFill="1" applyBorder="1" applyAlignment="1" applyProtection="1">
      <alignment horizontal="center" vertical="center" wrapText="1"/>
      <protection locked="0"/>
    </xf>
    <xf numFmtId="9" fontId="18" fillId="4" borderId="1" xfId="0" applyNumberFormat="1" applyFont="1" applyFill="1" applyBorder="1" applyAlignment="1" applyProtection="1">
      <alignment horizontal="center" vertical="center" wrapText="1"/>
      <protection locked="0"/>
    </xf>
    <xf numFmtId="9" fontId="18" fillId="4" borderId="32" xfId="2" applyNumberFormat="1" applyFont="1" applyFill="1" applyBorder="1" applyAlignment="1" applyProtection="1">
      <alignment horizontal="center" vertical="center" wrapText="1"/>
      <protection locked="0"/>
    </xf>
    <xf numFmtId="0" fontId="18" fillId="4" borderId="32" xfId="2" applyFont="1" applyFill="1" applyBorder="1" applyAlignment="1" applyProtection="1">
      <alignment horizontal="left" vertical="center" wrapText="1"/>
    </xf>
    <xf numFmtId="165" fontId="18" fillId="10" borderId="32" xfId="2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2" applyFont="1"/>
    <xf numFmtId="0" fontId="1" fillId="9" borderId="1" xfId="2" applyFont="1" applyFill="1" applyBorder="1" applyAlignment="1">
      <alignment horizontal="left" vertical="center" wrapText="1"/>
    </xf>
    <xf numFmtId="9" fontId="24" fillId="4" borderId="1" xfId="2" applyNumberFormat="1" applyFont="1" applyFill="1" applyBorder="1" applyAlignment="1">
      <alignment horizontal="center" vertical="center" wrapText="1"/>
    </xf>
    <xf numFmtId="0" fontId="1" fillId="0" borderId="15" xfId="2" applyFont="1" applyBorder="1" applyAlignment="1">
      <alignment vertical="center" wrapText="1"/>
    </xf>
    <xf numFmtId="0" fontId="1" fillId="9" borderId="11" xfId="2" applyFont="1" applyFill="1" applyBorder="1" applyAlignment="1">
      <alignment horizontal="left" vertical="center" wrapText="1"/>
    </xf>
    <xf numFmtId="9" fontId="24" fillId="4" borderId="11" xfId="2" applyNumberFormat="1" applyFont="1" applyFill="1" applyBorder="1" applyAlignment="1">
      <alignment horizontal="center" vertical="center" wrapText="1"/>
    </xf>
    <xf numFmtId="0" fontId="1" fillId="0" borderId="10" xfId="2" applyFont="1" applyBorder="1" applyAlignment="1">
      <alignment vertical="center" wrapText="1"/>
    </xf>
    <xf numFmtId="0" fontId="18" fillId="4" borderId="22" xfId="2" applyFont="1" applyFill="1" applyBorder="1" applyAlignment="1" applyProtection="1">
      <alignment horizontal="justify" vertical="center" wrapText="1"/>
      <protection locked="0"/>
    </xf>
    <xf numFmtId="0" fontId="19" fillId="13" borderId="22" xfId="2" applyFont="1" applyFill="1" applyBorder="1" applyAlignment="1" applyProtection="1">
      <alignment horizontal="center" vertical="center" wrapText="1"/>
      <protection locked="0"/>
    </xf>
    <xf numFmtId="10" fontId="19" fillId="13" borderId="1" xfId="2" applyNumberFormat="1" applyFont="1" applyFill="1" applyBorder="1" applyAlignment="1" applyProtection="1">
      <alignment horizontal="justify" vertical="center" wrapText="1"/>
      <protection locked="0"/>
    </xf>
    <xf numFmtId="10" fontId="19" fillId="13" borderId="22" xfId="2" applyNumberFormat="1" applyFont="1" applyFill="1" applyBorder="1" applyAlignment="1" applyProtection="1">
      <alignment horizontal="justify" vertical="center" wrapText="1"/>
      <protection locked="0"/>
    </xf>
    <xf numFmtId="9" fontId="19" fillId="13" borderId="22" xfId="2" applyNumberFormat="1" applyFont="1" applyFill="1" applyBorder="1" applyAlignment="1" applyProtection="1">
      <alignment horizontal="center" vertical="center" wrapText="1"/>
      <protection locked="0"/>
    </xf>
    <xf numFmtId="10" fontId="19" fillId="13" borderId="22" xfId="2" applyNumberFormat="1" applyFont="1" applyFill="1" applyBorder="1" applyAlignment="1" applyProtection="1">
      <alignment horizontal="center" vertical="center" wrapText="1"/>
      <protection locked="0"/>
    </xf>
    <xf numFmtId="0" fontId="19" fillId="13" borderId="11" xfId="2" applyFont="1" applyFill="1" applyBorder="1" applyAlignment="1" applyProtection="1">
      <alignment horizontal="center" vertical="center" wrapText="1"/>
      <protection locked="0"/>
    </xf>
    <xf numFmtId="0" fontId="19" fillId="13" borderId="11" xfId="2" applyFont="1" applyFill="1" applyBorder="1" applyAlignment="1" applyProtection="1">
      <alignment horizontal="left" vertical="center" wrapText="1"/>
    </xf>
    <xf numFmtId="165" fontId="19" fillId="14" borderId="11" xfId="2" applyNumberFormat="1" applyFont="1" applyFill="1" applyBorder="1" applyAlignment="1" applyProtection="1">
      <alignment horizontal="center" vertical="center" wrapText="1"/>
      <protection locked="0"/>
    </xf>
    <xf numFmtId="0" fontId="18" fillId="4" borderId="33" xfId="2" applyFont="1" applyFill="1" applyBorder="1" applyAlignment="1">
      <alignment horizontal="center" vertical="center" wrapText="1"/>
    </xf>
    <xf numFmtId="0" fontId="18" fillId="4" borderId="33" xfId="2" applyFont="1" applyFill="1" applyBorder="1" applyAlignment="1" applyProtection="1">
      <alignment horizontal="center" vertical="center" wrapText="1"/>
      <protection locked="0"/>
    </xf>
    <xf numFmtId="9" fontId="12" fillId="4" borderId="33" xfId="4" applyFont="1" applyFill="1" applyBorder="1" applyAlignment="1">
      <alignment horizontal="center" vertical="center" wrapText="1"/>
    </xf>
    <xf numFmtId="0" fontId="18" fillId="4" borderId="33" xfId="2" applyFont="1" applyFill="1" applyBorder="1" applyAlignment="1" applyProtection="1">
      <alignment horizontal="justify" vertical="center" wrapText="1"/>
      <protection locked="0"/>
    </xf>
    <xf numFmtId="0" fontId="18" fillId="4" borderId="33" xfId="4" applyNumberFormat="1" applyFont="1" applyFill="1" applyBorder="1" applyAlignment="1">
      <alignment horizontal="center" vertical="center" wrapText="1"/>
    </xf>
    <xf numFmtId="9" fontId="18" fillId="4" borderId="33" xfId="4" applyFont="1" applyFill="1" applyBorder="1" applyAlignment="1" applyProtection="1">
      <alignment horizontal="center" vertical="center" wrapText="1"/>
      <protection locked="0"/>
    </xf>
    <xf numFmtId="9" fontId="18" fillId="4" borderId="33" xfId="2" applyNumberFormat="1" applyFont="1" applyFill="1" applyBorder="1" applyAlignment="1" applyProtection="1">
      <alignment horizontal="center" vertical="center" wrapText="1"/>
      <protection locked="0"/>
    </xf>
    <xf numFmtId="0" fontId="20" fillId="4" borderId="33" xfId="2" applyFont="1" applyFill="1" applyBorder="1" applyAlignment="1" applyProtection="1">
      <alignment horizontal="left" vertical="center" wrapText="1"/>
      <protection locked="0"/>
    </xf>
    <xf numFmtId="0" fontId="25" fillId="9" borderId="1" xfId="2" applyFont="1" applyFill="1" applyBorder="1" applyAlignment="1">
      <alignment horizontal="center" vertical="center" wrapText="1"/>
    </xf>
    <xf numFmtId="0" fontId="1" fillId="0" borderId="1" xfId="2" applyFont="1" applyBorder="1" applyAlignment="1">
      <alignment vertical="center" wrapText="1"/>
    </xf>
    <xf numFmtId="0" fontId="18" fillId="4" borderId="1" xfId="2" applyFont="1" applyFill="1" applyBorder="1" applyAlignment="1" applyProtection="1">
      <alignment horizontal="justify" vertical="center" wrapText="1"/>
      <protection locked="0"/>
    </xf>
    <xf numFmtId="0" fontId="18" fillId="4" borderId="1" xfId="0" applyFont="1" applyFill="1" applyBorder="1" applyAlignment="1" applyProtection="1">
      <alignment horizontal="justify" vertical="center" wrapText="1"/>
      <protection locked="0"/>
    </xf>
    <xf numFmtId="9" fontId="18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18" fillId="4" borderId="1" xfId="2" applyFont="1" applyFill="1" applyBorder="1" applyAlignment="1" applyProtection="1">
      <alignment horizontal="left" vertical="center" wrapText="1"/>
    </xf>
    <xf numFmtId="165" fontId="18" fillId="10" borderId="1" xfId="2" applyNumberFormat="1" applyFont="1" applyFill="1" applyBorder="1" applyAlignment="1" applyProtection="1">
      <alignment horizontal="center" vertical="center" wrapText="1"/>
      <protection locked="0"/>
    </xf>
    <xf numFmtId="0" fontId="18" fillId="4" borderId="1" xfId="2" applyFont="1" applyFill="1" applyBorder="1" applyAlignment="1">
      <alignment horizontal="center" vertical="center" wrapText="1"/>
    </xf>
    <xf numFmtId="9" fontId="12" fillId="4" borderId="1" xfId="4" applyFont="1" applyFill="1" applyBorder="1" applyAlignment="1">
      <alignment horizontal="center" vertical="center" wrapText="1"/>
    </xf>
    <xf numFmtId="0" fontId="18" fillId="4" borderId="1" xfId="4" applyNumberFormat="1" applyFont="1" applyFill="1" applyBorder="1" applyAlignment="1">
      <alignment horizontal="center" vertical="center" wrapText="1"/>
    </xf>
    <xf numFmtId="9" fontId="18" fillId="4" borderId="1" xfId="4" applyFont="1" applyFill="1" applyBorder="1" applyAlignment="1" applyProtection="1">
      <alignment horizontal="center" vertical="center" wrapText="1"/>
      <protection locked="0"/>
    </xf>
    <xf numFmtId="0" fontId="20" fillId="4" borderId="1" xfId="2" applyFont="1" applyFill="1" applyBorder="1" applyAlignment="1" applyProtection="1">
      <alignment horizontal="left" vertical="center" wrapText="1"/>
      <protection locked="0"/>
    </xf>
    <xf numFmtId="0" fontId="4" fillId="15" borderId="35" xfId="2" applyFont="1" applyFill="1" applyBorder="1" applyAlignment="1">
      <alignment horizontal="left" vertical="center" wrapText="1"/>
    </xf>
    <xf numFmtId="0" fontId="18" fillId="4" borderId="36" xfId="2" applyFont="1" applyFill="1" applyBorder="1" applyAlignment="1" applyProtection="1">
      <alignment horizontal="center" vertical="center" wrapText="1"/>
      <protection locked="0"/>
    </xf>
    <xf numFmtId="0" fontId="1" fillId="0" borderId="36" xfId="2" applyFont="1" applyBorder="1" applyAlignment="1">
      <alignment vertical="center" wrapText="1"/>
    </xf>
    <xf numFmtId="0" fontId="18" fillId="4" borderId="36" xfId="2" applyFont="1" applyFill="1" applyBorder="1" applyAlignment="1" applyProtection="1">
      <alignment horizontal="justify" vertical="center" wrapText="1"/>
      <protection locked="0"/>
    </xf>
    <xf numFmtId="0" fontId="19" fillId="13" borderId="36" xfId="2" applyFont="1" applyFill="1" applyBorder="1" applyAlignment="1" applyProtection="1">
      <alignment horizontal="center" vertical="center" wrapText="1"/>
      <protection locked="0"/>
    </xf>
    <xf numFmtId="165" fontId="19" fillId="14" borderId="36" xfId="2" applyNumberFormat="1" applyFont="1" applyFill="1" applyBorder="1" applyAlignment="1" applyProtection="1">
      <alignment horizontal="center" vertical="center" wrapText="1"/>
      <protection locked="0"/>
    </xf>
    <xf numFmtId="0" fontId="18" fillId="4" borderId="36" xfId="2" applyFont="1" applyFill="1" applyBorder="1" applyAlignment="1">
      <alignment horizontal="center" vertical="center" wrapText="1"/>
    </xf>
    <xf numFmtId="9" fontId="12" fillId="4" borderId="36" xfId="4" applyFont="1" applyFill="1" applyBorder="1" applyAlignment="1">
      <alignment horizontal="center" vertical="center" wrapText="1"/>
    </xf>
    <xf numFmtId="0" fontId="18" fillId="4" borderId="36" xfId="4" applyNumberFormat="1" applyFont="1" applyFill="1" applyBorder="1" applyAlignment="1">
      <alignment horizontal="center" vertical="center" wrapText="1"/>
    </xf>
    <xf numFmtId="9" fontId="18" fillId="4" borderId="36" xfId="4" applyFont="1" applyFill="1" applyBorder="1" applyAlignment="1" applyProtection="1">
      <alignment horizontal="center" vertical="center" wrapText="1"/>
      <protection locked="0"/>
    </xf>
    <xf numFmtId="9" fontId="18" fillId="4" borderId="36" xfId="2" applyNumberFormat="1" applyFont="1" applyFill="1" applyBorder="1" applyAlignment="1" applyProtection="1">
      <alignment horizontal="center" vertical="center" wrapText="1"/>
      <protection locked="0"/>
    </xf>
    <xf numFmtId="0" fontId="20" fillId="4" borderId="36" xfId="2" applyFont="1" applyFill="1" applyBorder="1" applyAlignment="1" applyProtection="1">
      <alignment horizontal="left" vertical="center" wrapText="1"/>
      <protection locked="0"/>
    </xf>
    <xf numFmtId="0" fontId="4" fillId="15" borderId="37" xfId="2" applyFont="1" applyFill="1" applyBorder="1" applyAlignment="1">
      <alignment horizontal="left" vertical="center" wrapText="1"/>
    </xf>
    <xf numFmtId="10" fontId="19" fillId="13" borderId="36" xfId="2" applyNumberFormat="1" applyFont="1" applyFill="1" applyBorder="1" applyAlignment="1" applyProtection="1">
      <alignment horizontal="justify" vertical="center" wrapText="1"/>
      <protection locked="0"/>
    </xf>
    <xf numFmtId="0" fontId="4" fillId="15" borderId="18" xfId="2" applyNumberFormat="1" applyFont="1" applyFill="1" applyBorder="1" applyAlignment="1">
      <alignment horizontal="left" vertical="center" wrapText="1"/>
    </xf>
    <xf numFmtId="0" fontId="18" fillId="4" borderId="22" xfId="2" applyFont="1" applyFill="1" applyBorder="1" applyAlignment="1" applyProtection="1">
      <alignment horizontal="center" vertical="center" wrapText="1"/>
      <protection locked="0"/>
    </xf>
    <xf numFmtId="0" fontId="1" fillId="0" borderId="11" xfId="2" applyFont="1" applyBorder="1" applyAlignment="1">
      <alignment vertical="center" wrapText="1"/>
    </xf>
    <xf numFmtId="0" fontId="19" fillId="13" borderId="1" xfId="2" applyFont="1" applyFill="1" applyBorder="1" applyAlignment="1" applyProtection="1">
      <alignment horizontal="justify" vertical="center" wrapText="1"/>
      <protection locked="0"/>
    </xf>
    <xf numFmtId="0" fontId="19" fillId="13" borderId="22" xfId="2" applyFont="1" applyFill="1" applyBorder="1" applyAlignment="1" applyProtection="1">
      <alignment horizontal="justify" vertical="center" wrapText="1"/>
      <protection locked="0"/>
    </xf>
    <xf numFmtId="0" fontId="26" fillId="15" borderId="29" xfId="2" applyFont="1" applyFill="1" applyBorder="1" applyAlignment="1">
      <alignment horizontal="center" vertical="center" wrapText="1"/>
    </xf>
    <xf numFmtId="0" fontId="1" fillId="16" borderId="38" xfId="2" applyFont="1" applyFill="1" applyBorder="1" applyAlignment="1">
      <alignment vertical="center" wrapText="1"/>
    </xf>
    <xf numFmtId="167" fontId="24" fillId="4" borderId="11" xfId="2" applyNumberFormat="1" applyFont="1" applyFill="1" applyBorder="1" applyAlignment="1">
      <alignment horizontal="center" vertical="center" wrapText="1"/>
    </xf>
    <xf numFmtId="9" fontId="19" fillId="13" borderId="36" xfId="2" applyNumberFormat="1" applyFont="1" applyFill="1" applyBorder="1" applyAlignment="1" applyProtection="1">
      <alignment horizontal="center" vertical="center" wrapText="1"/>
      <protection locked="0"/>
    </xf>
    <xf numFmtId="10" fontId="19" fillId="13" borderId="36" xfId="2" applyNumberFormat="1" applyFont="1" applyFill="1" applyBorder="1" applyAlignment="1" applyProtection="1">
      <alignment horizontal="center" vertical="center" wrapText="1"/>
      <protection locked="0"/>
    </xf>
    <xf numFmtId="0" fontId="1" fillId="16" borderId="37" xfId="2" applyFont="1" applyFill="1" applyBorder="1" applyAlignment="1">
      <alignment vertical="center" wrapText="1"/>
    </xf>
    <xf numFmtId="0" fontId="19" fillId="13" borderId="36" xfId="2" applyFont="1" applyFill="1" applyBorder="1" applyAlignment="1" applyProtection="1">
      <alignment horizontal="justify" vertical="center" wrapText="1"/>
      <protection locked="0"/>
    </xf>
    <xf numFmtId="0" fontId="1" fillId="16" borderId="39" xfId="2" applyFont="1" applyFill="1" applyBorder="1" applyAlignment="1">
      <alignment vertical="center" wrapText="1"/>
    </xf>
    <xf numFmtId="0" fontId="18" fillId="4" borderId="40" xfId="2" applyFont="1" applyFill="1" applyBorder="1" applyAlignment="1" applyProtection="1">
      <alignment horizontal="center" vertical="center" wrapText="1"/>
      <protection locked="0"/>
    </xf>
    <xf numFmtId="0" fontId="1" fillId="0" borderId="19" xfId="2" applyFont="1" applyBorder="1" applyAlignment="1">
      <alignment vertical="center" wrapText="1"/>
    </xf>
    <xf numFmtId="0" fontId="17" fillId="16" borderId="41" xfId="2" applyFont="1" applyFill="1" applyBorder="1" applyAlignment="1">
      <alignment horizontal="center" vertical="center" wrapText="1"/>
    </xf>
    <xf numFmtId="0" fontId="18" fillId="4" borderId="4" xfId="2" applyFont="1" applyFill="1" applyBorder="1" applyAlignment="1" applyProtection="1">
      <alignment horizontal="center" vertical="center" wrapText="1"/>
      <protection locked="0"/>
    </xf>
    <xf numFmtId="0" fontId="1" fillId="0" borderId="41" xfId="2" applyFont="1" applyBorder="1" applyAlignment="1">
      <alignment vertical="center" wrapText="1"/>
    </xf>
    <xf numFmtId="9" fontId="18" fillId="4" borderId="22" xfId="2" applyNumberFormat="1" applyFont="1" applyFill="1" applyBorder="1" applyAlignment="1" applyProtection="1">
      <alignment horizontal="center" vertical="center" wrapText="1"/>
      <protection locked="0"/>
    </xf>
    <xf numFmtId="0" fontId="18" fillId="4" borderId="19" xfId="2" applyFont="1" applyFill="1" applyBorder="1" applyAlignment="1" applyProtection="1">
      <alignment horizontal="left" vertical="center" wrapText="1"/>
    </xf>
    <xf numFmtId="165" fontId="18" fillId="10" borderId="22" xfId="2" applyNumberFormat="1" applyFont="1" applyFill="1" applyBorder="1" applyAlignment="1" applyProtection="1">
      <alignment horizontal="center" vertical="center" wrapText="1"/>
      <protection locked="0"/>
    </xf>
    <xf numFmtId="0" fontId="18" fillId="11" borderId="1" xfId="2" applyFont="1" applyFill="1" applyBorder="1" applyAlignment="1" applyProtection="1">
      <alignment horizontal="left" vertical="center" wrapText="1"/>
      <protection locked="0"/>
    </xf>
    <xf numFmtId="167" fontId="17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27" fillId="13" borderId="36" xfId="2" applyFont="1" applyFill="1" applyBorder="1" applyAlignment="1" applyProtection="1">
      <alignment horizontal="center" vertical="center" wrapText="1"/>
      <protection locked="0"/>
    </xf>
    <xf numFmtId="168" fontId="28" fillId="0" borderId="1" xfId="5" applyNumberFormat="1" applyFont="1" applyBorder="1" applyAlignment="1" applyProtection="1">
      <alignment horizontal="center" vertical="center"/>
      <protection locked="0"/>
    </xf>
    <xf numFmtId="0" fontId="27" fillId="13" borderId="1" xfId="2" applyFont="1" applyFill="1" applyBorder="1" applyAlignment="1" applyProtection="1">
      <alignment horizontal="center" vertical="center" wrapText="1"/>
      <protection locked="0"/>
    </xf>
    <xf numFmtId="0" fontId="27" fillId="13" borderId="1" xfId="2" applyFont="1" applyFill="1" applyBorder="1" applyAlignment="1" applyProtection="1">
      <alignment horizontal="left" vertical="center" wrapText="1"/>
    </xf>
    <xf numFmtId="165" fontId="27" fillId="13" borderId="1" xfId="2" applyNumberFormat="1" applyFont="1" applyFill="1" applyBorder="1" applyAlignment="1" applyProtection="1">
      <alignment horizontal="center" vertical="center" wrapText="1"/>
      <protection locked="0"/>
    </xf>
    <xf numFmtId="169" fontId="28" fillId="0" borderId="1" xfId="5" applyNumberFormat="1" applyFont="1" applyBorder="1" applyProtection="1">
      <protection locked="0"/>
    </xf>
    <xf numFmtId="9" fontId="27" fillId="13" borderId="1" xfId="2" applyNumberFormat="1" applyFont="1" applyFill="1" applyBorder="1" applyAlignment="1" applyProtection="1">
      <alignment horizontal="center" vertical="center" wrapText="1"/>
      <protection locked="0"/>
    </xf>
    <xf numFmtId="0" fontId="18" fillId="4" borderId="19" xfId="2" applyFont="1" applyFill="1" applyBorder="1" applyAlignment="1" applyProtection="1">
      <alignment horizontal="center" vertical="center" wrapText="1"/>
      <protection locked="0"/>
    </xf>
    <xf numFmtId="0" fontId="21" fillId="0" borderId="11" xfId="2" applyFont="1" applyBorder="1" applyAlignment="1">
      <alignment vertical="center" wrapText="1"/>
    </xf>
    <xf numFmtId="0" fontId="17" fillId="17" borderId="27" xfId="2" applyFont="1" applyFill="1" applyBorder="1" applyAlignment="1" applyProtection="1">
      <alignment horizontal="center" vertical="center" wrapText="1"/>
      <protection locked="0"/>
    </xf>
    <xf numFmtId="9" fontId="17" fillId="4" borderId="42" xfId="2" applyNumberFormat="1" applyFont="1" applyFill="1" applyBorder="1" applyAlignment="1" applyProtection="1">
      <alignment horizontal="center" vertical="center" wrapText="1"/>
      <protection locked="0"/>
    </xf>
    <xf numFmtId="0" fontId="18" fillId="4" borderId="43" xfId="2" applyFont="1" applyFill="1" applyBorder="1" applyAlignment="1" applyProtection="1">
      <alignment horizontal="justify" vertical="center" wrapText="1"/>
      <protection locked="0"/>
    </xf>
    <xf numFmtId="0" fontId="1" fillId="18" borderId="36" xfId="2" applyFont="1" applyFill="1" applyBorder="1" applyAlignment="1" applyProtection="1">
      <alignment horizontal="left" vertical="center" wrapText="1"/>
      <protection locked="0"/>
    </xf>
    <xf numFmtId="9" fontId="29" fillId="4" borderId="27" xfId="2" applyNumberFormat="1" applyFont="1" applyFill="1" applyBorder="1" applyAlignment="1">
      <alignment horizontal="center" vertical="center" wrapText="1"/>
    </xf>
    <xf numFmtId="0" fontId="19" fillId="13" borderId="36" xfId="2" applyFont="1" applyFill="1" applyBorder="1" applyAlignment="1">
      <alignment horizontal="center" vertical="center" wrapText="1"/>
    </xf>
    <xf numFmtId="165" fontId="18" fillId="10" borderId="16" xfId="2" applyNumberFormat="1" applyFont="1" applyFill="1" applyBorder="1" applyAlignment="1" applyProtection="1">
      <alignment horizontal="center" vertical="center" wrapText="1"/>
      <protection locked="0"/>
    </xf>
    <xf numFmtId="0" fontId="1" fillId="18" borderId="1" xfId="2" applyFont="1" applyFill="1" applyBorder="1" applyAlignment="1" applyProtection="1">
      <alignment horizontal="left" vertical="center" wrapText="1"/>
      <protection locked="0"/>
    </xf>
    <xf numFmtId="0" fontId="19" fillId="13" borderId="1" xfId="2" applyFont="1" applyFill="1" applyBorder="1" applyAlignment="1">
      <alignment horizontal="center" vertical="center" wrapText="1"/>
    </xf>
    <xf numFmtId="165" fontId="19" fillId="13" borderId="1" xfId="2" applyNumberFormat="1" applyFont="1" applyFill="1" applyBorder="1" applyAlignment="1" applyProtection="1">
      <alignment horizontal="center" vertical="center" wrapText="1"/>
      <protection locked="0"/>
    </xf>
    <xf numFmtId="0" fontId="1" fillId="18" borderId="20" xfId="2" applyFont="1" applyFill="1" applyBorder="1" applyAlignment="1" applyProtection="1">
      <alignment horizontal="left" vertical="center" wrapText="1"/>
      <protection locked="0"/>
    </xf>
    <xf numFmtId="0" fontId="18" fillId="4" borderId="3" xfId="2" applyFont="1" applyFill="1" applyBorder="1" applyAlignment="1" applyProtection="1">
      <alignment horizontal="center" vertical="center" wrapText="1"/>
      <protection locked="0"/>
    </xf>
    <xf numFmtId="9" fontId="19" fillId="13" borderId="11" xfId="2" applyNumberFormat="1" applyFont="1" applyFill="1" applyBorder="1" applyAlignment="1" applyProtection="1">
      <alignment horizontal="center" vertical="center" wrapText="1"/>
      <protection locked="0"/>
    </xf>
    <xf numFmtId="0" fontId="18" fillId="4" borderId="11" xfId="2" applyFont="1" applyFill="1" applyBorder="1" applyAlignment="1" applyProtection="1">
      <alignment horizontal="left" vertical="center" wrapText="1"/>
    </xf>
    <xf numFmtId="165" fontId="18" fillId="10" borderId="11" xfId="2" applyNumberFormat="1" applyFont="1" applyFill="1" applyBorder="1" applyAlignment="1" applyProtection="1">
      <alignment horizontal="center" vertical="center" wrapText="1"/>
      <protection locked="0"/>
    </xf>
    <xf numFmtId="0" fontId="10" fillId="4" borderId="44" xfId="2" applyFont="1" applyFill="1" applyBorder="1" applyAlignment="1">
      <alignment horizontal="center" vertical="center" wrapText="1"/>
    </xf>
    <xf numFmtId="0" fontId="1" fillId="18" borderId="11" xfId="2" applyFont="1" applyFill="1" applyBorder="1" applyAlignment="1" applyProtection="1">
      <alignment horizontal="left" vertical="center" wrapText="1"/>
      <protection locked="0"/>
    </xf>
    <xf numFmtId="0" fontId="20" fillId="4" borderId="45" xfId="2" applyFont="1" applyFill="1" applyBorder="1" applyAlignment="1" applyProtection="1">
      <alignment horizontal="center" vertical="center" wrapText="1"/>
      <protection locked="0"/>
    </xf>
    <xf numFmtId="0" fontId="1" fillId="0" borderId="46" xfId="2" applyFont="1" applyBorder="1" applyAlignment="1">
      <alignment vertical="center" wrapText="1"/>
    </xf>
    <xf numFmtId="0" fontId="1" fillId="18" borderId="46" xfId="2" applyFont="1" applyFill="1" applyBorder="1" applyAlignment="1" applyProtection="1">
      <alignment horizontal="left" vertical="center" wrapText="1"/>
      <protection locked="0"/>
    </xf>
    <xf numFmtId="0" fontId="1" fillId="4" borderId="11" xfId="2" applyFont="1" applyFill="1" applyBorder="1" applyAlignment="1">
      <alignment vertical="center" wrapText="1"/>
    </xf>
    <xf numFmtId="0" fontId="20" fillId="4" borderId="20" xfId="2" applyFont="1" applyFill="1" applyBorder="1" applyAlignment="1" applyProtection="1">
      <alignment horizontal="center" vertical="center" wrapText="1"/>
      <protection locked="0"/>
    </xf>
    <xf numFmtId="9" fontId="29" fillId="4" borderId="7" xfId="2" applyNumberFormat="1" applyFont="1" applyFill="1" applyBorder="1" applyAlignment="1">
      <alignment horizontal="center" vertical="center" wrapText="1"/>
    </xf>
    <xf numFmtId="0" fontId="20" fillId="4" borderId="46" xfId="2" applyFont="1" applyFill="1" applyBorder="1" applyAlignment="1" applyProtection="1">
      <alignment horizontal="center" vertical="center" wrapText="1"/>
      <protection locked="0"/>
    </xf>
    <xf numFmtId="0" fontId="30" fillId="18" borderId="41" xfId="2" applyFont="1" applyFill="1" applyBorder="1" applyAlignment="1">
      <alignment horizontal="center" vertical="center" wrapText="1"/>
    </xf>
    <xf numFmtId="9" fontId="29" fillId="4" borderId="1" xfId="2" applyNumberFormat="1" applyFont="1" applyFill="1" applyBorder="1" applyAlignment="1">
      <alignment horizontal="center" vertical="center" wrapText="1"/>
    </xf>
    <xf numFmtId="0" fontId="31" fillId="4" borderId="47" xfId="2" applyFont="1" applyFill="1" applyBorder="1" applyAlignment="1" applyProtection="1">
      <alignment horizontal="center" vertical="center" wrapText="1"/>
      <protection locked="0"/>
    </xf>
    <xf numFmtId="0" fontId="31" fillId="4" borderId="27" xfId="2" applyFont="1" applyFill="1" applyBorder="1" applyAlignment="1" applyProtection="1">
      <alignment horizontal="justify" vertical="center" wrapText="1"/>
      <protection locked="0"/>
    </xf>
    <xf numFmtId="0" fontId="31" fillId="4" borderId="41" xfId="2" applyFont="1" applyFill="1" applyBorder="1" applyAlignment="1" applyProtection="1">
      <alignment horizontal="justify" vertical="center" wrapText="1"/>
      <protection locked="0"/>
    </xf>
    <xf numFmtId="0" fontId="31" fillId="4" borderId="1" xfId="2" applyFont="1" applyFill="1" applyBorder="1" applyAlignment="1" applyProtection="1">
      <alignment horizontal="center" vertical="center" wrapText="1"/>
      <protection locked="0"/>
    </xf>
    <xf numFmtId="9" fontId="31" fillId="4" borderId="1" xfId="2" applyNumberFormat="1" applyFont="1" applyFill="1" applyBorder="1" applyAlignment="1" applyProtection="1">
      <alignment horizontal="center" vertical="center" wrapText="1"/>
      <protection locked="0"/>
    </xf>
    <xf numFmtId="0" fontId="31" fillId="4" borderId="1" xfId="2" applyFont="1" applyFill="1" applyBorder="1" applyAlignment="1" applyProtection="1">
      <alignment horizontal="left" vertical="center" wrapText="1"/>
    </xf>
    <xf numFmtId="165" fontId="31" fillId="10" borderId="1" xfId="2" applyNumberFormat="1" applyFont="1" applyFill="1" applyBorder="1" applyAlignment="1" applyProtection="1">
      <alignment horizontal="center" vertical="center" wrapText="1"/>
      <protection locked="0"/>
    </xf>
    <xf numFmtId="0" fontId="32" fillId="19" borderId="0" xfId="2" applyFont="1" applyFill="1" applyBorder="1" applyAlignment="1">
      <alignment horizontal="center" vertical="center" wrapText="1"/>
    </xf>
    <xf numFmtId="0" fontId="18" fillId="4" borderId="42" xfId="2" applyFont="1" applyFill="1" applyBorder="1" applyAlignment="1" applyProtection="1">
      <alignment horizontal="center" vertical="center" wrapText="1"/>
      <protection locked="0"/>
    </xf>
    <xf numFmtId="0" fontId="33" fillId="4" borderId="22" xfId="2" applyFont="1" applyFill="1" applyBorder="1" applyAlignment="1" applyProtection="1">
      <alignment horizontal="justify" vertical="center" wrapText="1"/>
      <protection locked="0"/>
    </xf>
    <xf numFmtId="0" fontId="33" fillId="4" borderId="4" xfId="2" applyFont="1" applyFill="1" applyBorder="1" applyAlignment="1" applyProtection="1">
      <alignment horizontal="justify" vertical="center" wrapText="1"/>
      <protection locked="0"/>
    </xf>
    <xf numFmtId="0" fontId="30" fillId="19" borderId="41" xfId="2" applyFont="1" applyFill="1" applyBorder="1" applyAlignment="1">
      <alignment horizontal="center" vertical="center" wrapText="1"/>
    </xf>
    <xf numFmtId="9" fontId="29" fillId="4" borderId="23" xfId="2" applyNumberFormat="1" applyFont="1" applyFill="1" applyBorder="1" applyAlignment="1">
      <alignment horizontal="center" vertical="center" wrapText="1"/>
    </xf>
    <xf numFmtId="0" fontId="31" fillId="4" borderId="31" xfId="2" applyFont="1" applyFill="1" applyBorder="1" applyAlignment="1" applyProtection="1">
      <alignment horizontal="center" vertical="center" wrapText="1"/>
      <protection locked="0"/>
    </xf>
    <xf numFmtId="0" fontId="31" fillId="4" borderId="32" xfId="2" applyFont="1" applyFill="1" applyBorder="1" applyAlignment="1" applyProtection="1">
      <alignment horizontal="justify" vertical="center" wrapText="1"/>
      <protection locked="0"/>
    </xf>
    <xf numFmtId="0" fontId="33" fillId="4" borderId="48" xfId="2" applyFont="1" applyFill="1" applyBorder="1" applyAlignment="1" applyProtection="1">
      <alignment horizontal="justify" vertical="center" wrapText="1"/>
      <protection locked="0"/>
    </xf>
    <xf numFmtId="0" fontId="4" fillId="20" borderId="7" xfId="2" applyFont="1" applyFill="1" applyBorder="1" applyAlignment="1">
      <alignment vertical="center" wrapText="1"/>
    </xf>
    <xf numFmtId="0" fontId="18" fillId="4" borderId="49" xfId="2" applyFont="1" applyFill="1" applyBorder="1" applyAlignment="1" applyProtection="1">
      <alignment horizontal="center" vertical="center" wrapText="1"/>
      <protection locked="0"/>
    </xf>
    <xf numFmtId="0" fontId="21" fillId="4" borderId="33" xfId="2" applyFont="1" applyFill="1" applyBorder="1" applyAlignment="1">
      <alignment horizontal="center" vertical="center" wrapText="1"/>
    </xf>
    <xf numFmtId="170" fontId="19" fillId="13" borderId="1" xfId="5" applyNumberFormat="1" applyFont="1" applyFill="1" applyBorder="1" applyAlignment="1" applyProtection="1">
      <alignment horizontal="center" vertical="center" wrapText="1"/>
      <protection locked="0"/>
    </xf>
    <xf numFmtId="170" fontId="19" fillId="13" borderId="36" xfId="5" applyNumberFormat="1" applyFont="1" applyFill="1" applyBorder="1" applyAlignment="1" applyProtection="1">
      <alignment horizontal="center" vertical="center" wrapText="1"/>
      <protection locked="0"/>
    </xf>
    <xf numFmtId="0" fontId="19" fillId="13" borderId="36" xfId="2" applyFont="1" applyFill="1" applyBorder="1" applyAlignment="1" applyProtection="1">
      <alignment horizontal="left" vertical="center" wrapText="1"/>
    </xf>
    <xf numFmtId="165" fontId="19" fillId="13" borderId="36" xfId="2" applyNumberFormat="1" applyFont="1" applyFill="1" applyBorder="1" applyAlignment="1" applyProtection="1">
      <alignment horizontal="center" vertical="center" wrapText="1"/>
      <protection locked="0"/>
    </xf>
    <xf numFmtId="0" fontId="4" fillId="20" borderId="28" xfId="2" applyFont="1" applyFill="1" applyBorder="1" applyAlignment="1">
      <alignment vertical="center" wrapText="1"/>
    </xf>
    <xf numFmtId="0" fontId="21" fillId="4" borderId="1" xfId="2" applyFont="1" applyFill="1" applyBorder="1" applyAlignment="1">
      <alignment horizontal="center" vertical="center" wrapText="1"/>
    </xf>
    <xf numFmtId="10" fontId="19" fillId="13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20" borderId="1" xfId="2" applyFont="1" applyFill="1" applyBorder="1" applyAlignment="1">
      <alignment vertical="center" wrapText="1"/>
    </xf>
    <xf numFmtId="9" fontId="24" fillId="4" borderId="3" xfId="2" applyNumberFormat="1" applyFont="1" applyFill="1" applyBorder="1" applyAlignment="1">
      <alignment horizontal="center" vertical="center" wrapText="1"/>
    </xf>
    <xf numFmtId="0" fontId="21" fillId="4" borderId="11" xfId="2" applyFont="1" applyFill="1" applyBorder="1" applyAlignment="1">
      <alignment horizontal="center" vertical="center" wrapText="1"/>
    </xf>
    <xf numFmtId="0" fontId="26" fillId="20" borderId="29" xfId="2" applyFont="1" applyFill="1" applyBorder="1" applyAlignment="1">
      <alignment horizontal="center" vertical="center" wrapText="1"/>
    </xf>
    <xf numFmtId="9" fontId="24" fillId="4" borderId="4" xfId="2" applyNumberFormat="1" applyFont="1" applyFill="1" applyBorder="1" applyAlignment="1">
      <alignment horizontal="center" vertical="center" wrapText="1"/>
    </xf>
    <xf numFmtId="0" fontId="18" fillId="4" borderId="27" xfId="2" applyFont="1" applyFill="1" applyBorder="1" applyAlignment="1" applyProtection="1">
      <alignment horizontal="center" vertical="center" wrapText="1"/>
      <protection locked="0"/>
    </xf>
    <xf numFmtId="0" fontId="4" fillId="21" borderId="38" xfId="2" applyFont="1" applyFill="1" applyBorder="1" applyAlignment="1">
      <alignment vertical="center" wrapText="1"/>
    </xf>
    <xf numFmtId="0" fontId="34" fillId="21" borderId="29" xfId="2" applyFont="1" applyFill="1" applyBorder="1" applyAlignment="1">
      <alignment horizontal="center" vertical="center" wrapText="1"/>
    </xf>
    <xf numFmtId="0" fontId="21" fillId="4" borderId="27" xfId="2" applyFont="1" applyFill="1" applyBorder="1" applyAlignment="1">
      <alignment wrapText="1"/>
    </xf>
    <xf numFmtId="0" fontId="18" fillId="4" borderId="18" xfId="2" applyFont="1" applyFill="1" applyBorder="1" applyAlignment="1" applyProtection="1">
      <alignment horizontal="center" vertical="center" wrapText="1"/>
      <protection locked="0"/>
    </xf>
    <xf numFmtId="0" fontId="1" fillId="10" borderId="38" xfId="2" applyFont="1" applyFill="1" applyBorder="1" applyAlignment="1">
      <alignment vertical="center" wrapText="1"/>
    </xf>
    <xf numFmtId="9" fontId="21" fillId="0" borderId="16" xfId="4" applyFont="1" applyBorder="1" applyAlignment="1">
      <alignment horizontal="center" vertical="center" wrapText="1"/>
    </xf>
    <xf numFmtId="0" fontId="35" fillId="10" borderId="36" xfId="2" applyFont="1" applyFill="1" applyBorder="1" applyAlignment="1" applyProtection="1">
      <alignment horizontal="center" vertical="center" wrapText="1"/>
      <protection locked="0"/>
    </xf>
    <xf numFmtId="0" fontId="35" fillId="4" borderId="36" xfId="2" applyFont="1" applyFill="1" applyBorder="1" applyAlignment="1">
      <alignment vertical="center" wrapText="1"/>
    </xf>
    <xf numFmtId="0" fontId="35" fillId="10" borderId="36" xfId="2" applyFont="1" applyFill="1" applyBorder="1" applyAlignment="1">
      <alignment horizontal="left" vertical="center" wrapText="1"/>
    </xf>
    <xf numFmtId="0" fontId="35" fillId="4" borderId="36" xfId="2" applyFont="1" applyFill="1" applyBorder="1" applyAlignment="1" applyProtection="1">
      <alignment horizontal="center" vertical="center" wrapText="1"/>
      <protection locked="0"/>
    </xf>
    <xf numFmtId="0" fontId="35" fillId="4" borderId="36" xfId="2" applyFont="1" applyFill="1" applyBorder="1" applyAlignment="1">
      <alignment horizontal="center" vertical="center" wrapText="1"/>
    </xf>
    <xf numFmtId="0" fontId="11" fillId="4" borderId="16" xfId="2" applyNumberFormat="1" applyFont="1" applyFill="1" applyBorder="1" applyAlignment="1" applyProtection="1">
      <alignment horizontal="center" vertical="center"/>
      <protection locked="0"/>
    </xf>
    <xf numFmtId="0" fontId="1" fillId="10" borderId="37" xfId="2" applyFont="1" applyFill="1" applyBorder="1" applyAlignment="1">
      <alignment vertical="center" wrapText="1"/>
    </xf>
    <xf numFmtId="9" fontId="0" fillId="0" borderId="1" xfId="4" applyFont="1" applyBorder="1" applyAlignment="1">
      <alignment horizontal="center" vertical="center"/>
    </xf>
    <xf numFmtId="0" fontId="18" fillId="10" borderId="1" xfId="2" applyFont="1" applyFill="1" applyBorder="1" applyAlignment="1" applyProtection="1">
      <alignment horizontal="center" vertical="center" wrapText="1"/>
      <protection locked="0"/>
    </xf>
    <xf numFmtId="0" fontId="18" fillId="4" borderId="1" xfId="2" applyFont="1" applyFill="1" applyBorder="1" applyAlignment="1">
      <alignment horizontal="left" vertical="center" wrapText="1"/>
    </xf>
    <xf numFmtId="0" fontId="1" fillId="10" borderId="1" xfId="2" applyFont="1" applyFill="1" applyBorder="1" applyAlignment="1" applyProtection="1">
      <alignment horizontal="left" vertical="center" wrapText="1"/>
      <protection locked="0"/>
    </xf>
    <xf numFmtId="0" fontId="11" fillId="4" borderId="1" xfId="2" applyFont="1" applyFill="1" applyBorder="1" applyAlignment="1" applyProtection="1">
      <alignment horizontal="center" vertical="center"/>
      <protection locked="0"/>
    </xf>
    <xf numFmtId="0" fontId="21" fillId="10" borderId="37" xfId="2" applyFont="1" applyFill="1" applyBorder="1" applyAlignment="1">
      <alignment vertical="center" wrapText="1"/>
    </xf>
    <xf numFmtId="0" fontId="21" fillId="10" borderId="1" xfId="2" applyFont="1" applyFill="1" applyBorder="1" applyAlignment="1" applyProtection="1">
      <alignment horizontal="left" vertical="center" wrapText="1"/>
      <protection locked="0"/>
    </xf>
    <xf numFmtId="9" fontId="0" fillId="4" borderId="1" xfId="4" applyFont="1" applyFill="1" applyBorder="1" applyAlignment="1">
      <alignment horizontal="center" vertical="center"/>
    </xf>
    <xf numFmtId="0" fontId="1" fillId="10" borderId="30" xfId="2" applyFont="1" applyFill="1" applyBorder="1" applyAlignment="1">
      <alignment vertical="center" wrapText="1"/>
    </xf>
    <xf numFmtId="9" fontId="0" fillId="0" borderId="11" xfId="4" applyFont="1" applyBorder="1" applyAlignment="1">
      <alignment horizontal="center" vertical="center"/>
    </xf>
    <xf numFmtId="0" fontId="18" fillId="10" borderId="11" xfId="2" applyFont="1" applyFill="1" applyBorder="1" applyAlignment="1" applyProtection="1">
      <alignment horizontal="center" vertical="center" wrapText="1"/>
      <protection locked="0"/>
    </xf>
    <xf numFmtId="0" fontId="1" fillId="0" borderId="11" xfId="2" applyFont="1" applyBorder="1" applyAlignment="1">
      <alignment horizontal="center" vertical="center" wrapText="1"/>
    </xf>
    <xf numFmtId="0" fontId="1" fillId="10" borderId="11" xfId="2" applyFont="1" applyFill="1" applyBorder="1" applyAlignment="1" applyProtection="1">
      <alignment horizontal="left" vertical="center" wrapText="1"/>
      <protection locked="0"/>
    </xf>
    <xf numFmtId="0" fontId="18" fillId="4" borderId="11" xfId="2" applyFont="1" applyFill="1" applyBorder="1" applyAlignment="1">
      <alignment horizontal="center" vertical="center" wrapText="1"/>
    </xf>
    <xf numFmtId="9" fontId="18" fillId="4" borderId="11" xfId="2" applyNumberFormat="1" applyFont="1" applyFill="1" applyBorder="1" applyAlignment="1" applyProtection="1">
      <alignment horizontal="center" vertical="center" wrapText="1"/>
      <protection locked="0"/>
    </xf>
    <xf numFmtId="9" fontId="18" fillId="4" borderId="33" xfId="4" applyFont="1" applyFill="1" applyBorder="1" applyAlignment="1">
      <alignment horizontal="center" vertical="center" wrapText="1"/>
    </xf>
    <xf numFmtId="9" fontId="12" fillId="4" borderId="33" xfId="4" applyFont="1" applyFill="1" applyBorder="1" applyAlignment="1" applyProtection="1">
      <alignment horizontal="center" vertical="center" wrapText="1"/>
      <protection locked="0"/>
    </xf>
    <xf numFmtId="0" fontId="20" fillId="4" borderId="51" xfId="2" applyFont="1" applyFill="1" applyBorder="1" applyAlignment="1" applyProtection="1">
      <alignment horizontal="left" vertical="center" wrapText="1"/>
      <protection locked="0"/>
    </xf>
    <xf numFmtId="0" fontId="10" fillId="4" borderId="13" xfId="2" applyFont="1" applyFill="1" applyBorder="1" applyAlignment="1">
      <alignment horizontal="center" vertical="center" wrapText="1"/>
    </xf>
    <xf numFmtId="0" fontId="16" fillId="4" borderId="34" xfId="2" applyFont="1" applyFill="1" applyBorder="1" applyAlignment="1" applyProtection="1">
      <alignment horizontal="justify" vertical="center" wrapText="1"/>
      <protection locked="0"/>
    </xf>
    <xf numFmtId="0" fontId="17" fillId="4" borderId="52" xfId="2" applyFont="1" applyFill="1" applyBorder="1" applyAlignment="1" applyProtection="1">
      <alignment horizontal="center" vertical="center" wrapText="1"/>
      <protection locked="0"/>
    </xf>
    <xf numFmtId="0" fontId="30" fillId="10" borderId="1" xfId="2" applyFont="1" applyFill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8" fillId="4" borderId="40" xfId="0" applyFont="1" applyFill="1" applyBorder="1" applyAlignment="1" applyProtection="1">
      <alignment vertical="center" wrapText="1"/>
    </xf>
    <xf numFmtId="9" fontId="18" fillId="4" borderId="1" xfId="4" applyFont="1" applyFill="1" applyBorder="1" applyAlignment="1">
      <alignment horizontal="center" vertical="center" wrapText="1"/>
    </xf>
    <xf numFmtId="9" fontId="12" fillId="4" borderId="1" xfId="4" applyFont="1" applyFill="1" applyBorder="1" applyAlignment="1" applyProtection="1">
      <alignment horizontal="center" vertical="center" wrapText="1"/>
      <protection locked="0"/>
    </xf>
    <xf numFmtId="0" fontId="10" fillId="22" borderId="45" xfId="2" applyFont="1" applyFill="1" applyBorder="1" applyAlignment="1">
      <alignment vertical="center" wrapText="1"/>
    </xf>
    <xf numFmtId="9" fontId="37" fillId="4" borderId="23" xfId="4" applyFont="1" applyFill="1" applyBorder="1" applyAlignment="1" applyProtection="1">
      <alignment horizontal="center" vertical="center" wrapText="1"/>
    </xf>
    <xf numFmtId="9" fontId="37" fillId="4" borderId="50" xfId="4" applyFont="1" applyFill="1" applyBorder="1" applyAlignment="1" applyProtection="1">
      <alignment horizontal="center" vertical="center" wrapText="1"/>
    </xf>
    <xf numFmtId="0" fontId="1" fillId="0" borderId="40" xfId="2" applyFont="1" applyBorder="1"/>
    <xf numFmtId="0" fontId="18" fillId="4" borderId="40" xfId="2" applyFont="1" applyFill="1" applyBorder="1" applyAlignment="1" applyProtection="1">
      <alignment vertical="center" wrapText="1"/>
    </xf>
    <xf numFmtId="0" fontId="18" fillId="10" borderId="40" xfId="2" applyFont="1" applyFill="1" applyBorder="1" applyAlignment="1" applyProtection="1">
      <alignment vertical="center" wrapText="1"/>
    </xf>
    <xf numFmtId="9" fontId="12" fillId="4" borderId="40" xfId="4" applyFont="1" applyFill="1" applyBorder="1" applyAlignment="1" applyProtection="1">
      <alignment horizontal="center" vertical="center" wrapText="1"/>
    </xf>
    <xf numFmtId="0" fontId="20" fillId="4" borderId="40" xfId="2" applyFont="1" applyFill="1" applyBorder="1" applyAlignment="1" applyProtection="1">
      <alignment vertical="center" wrapText="1"/>
    </xf>
    <xf numFmtId="9" fontId="40" fillId="4" borderId="40" xfId="4" applyFont="1" applyFill="1" applyBorder="1" applyAlignment="1" applyProtection="1">
      <alignment horizontal="center" vertical="center" wrapText="1"/>
    </xf>
    <xf numFmtId="9" fontId="12" fillId="4" borderId="56" xfId="4" applyFont="1" applyFill="1" applyBorder="1" applyAlignment="1" applyProtection="1">
      <alignment vertical="center" wrapText="1"/>
    </xf>
    <xf numFmtId="0" fontId="18" fillId="4" borderId="0" xfId="2" applyFont="1" applyFill="1" applyBorder="1" applyAlignment="1">
      <alignment vertical="center" wrapText="1"/>
    </xf>
    <xf numFmtId="0" fontId="18" fillId="4" borderId="0" xfId="2" applyFont="1" applyFill="1"/>
    <xf numFmtId="9" fontId="12" fillId="4" borderId="0" xfId="4" applyFont="1" applyFill="1" applyBorder="1" applyAlignment="1">
      <alignment horizontal="center" vertical="center" wrapText="1"/>
    </xf>
    <xf numFmtId="0" fontId="11" fillId="4" borderId="0" xfId="2" applyFont="1" applyFill="1" applyBorder="1"/>
    <xf numFmtId="0" fontId="15" fillId="4" borderId="0" xfId="2" applyFont="1" applyFill="1" applyBorder="1" applyAlignment="1">
      <alignment vertical="top" wrapText="1"/>
    </xf>
    <xf numFmtId="0" fontId="15" fillId="4" borderId="0" xfId="2" applyFont="1" applyFill="1" applyBorder="1" applyAlignment="1">
      <alignment horizontal="center" vertical="center" wrapText="1"/>
    </xf>
    <xf numFmtId="0" fontId="31" fillId="4" borderId="13" xfId="2" applyFont="1" applyFill="1" applyBorder="1" applyAlignment="1">
      <alignment horizontal="center" vertical="center" wrapText="1"/>
    </xf>
    <xf numFmtId="0" fontId="18" fillId="4" borderId="3" xfId="2" applyFont="1" applyFill="1" applyBorder="1" applyAlignment="1">
      <alignment horizontal="center" vertical="top" wrapText="1"/>
    </xf>
    <xf numFmtId="0" fontId="18" fillId="4" borderId="2" xfId="2" applyFont="1" applyFill="1" applyBorder="1" applyAlignment="1">
      <alignment horizontal="center" vertical="top" wrapText="1"/>
    </xf>
    <xf numFmtId="0" fontId="18" fillId="4" borderId="3" xfId="2" applyFont="1" applyFill="1" applyBorder="1" applyAlignment="1">
      <alignment horizontal="center" vertical="center" wrapText="1"/>
    </xf>
    <xf numFmtId="0" fontId="18" fillId="4" borderId="2" xfId="2" applyFont="1" applyFill="1" applyBorder="1" applyAlignment="1">
      <alignment horizontal="center" vertical="center" wrapText="1"/>
    </xf>
    <xf numFmtId="0" fontId="11" fillId="4" borderId="0" xfId="2" applyFont="1" applyFill="1" applyAlignment="1">
      <alignment vertical="top" wrapText="1"/>
    </xf>
    <xf numFmtId="0" fontId="1" fillId="0" borderId="0" xfId="2" applyFont="1" applyBorder="1"/>
    <xf numFmtId="0" fontId="41" fillId="0" borderId="0" xfId="2" applyFont="1" applyBorder="1" applyAlignment="1">
      <alignment vertical="center" wrapText="1"/>
    </xf>
    <xf numFmtId="0" fontId="42" fillId="24" borderId="20" xfId="2" applyFont="1" applyFill="1" applyBorder="1" applyAlignment="1">
      <alignment horizontal="center" vertical="center" wrapText="1"/>
    </xf>
    <xf numFmtId="0" fontId="43" fillId="24" borderId="2" xfId="2" applyFont="1" applyFill="1" applyBorder="1" applyAlignment="1">
      <alignment vertical="center" wrapText="1"/>
    </xf>
    <xf numFmtId="0" fontId="41" fillId="0" borderId="0" xfId="2" applyFont="1" applyBorder="1"/>
    <xf numFmtId="0" fontId="42" fillId="24" borderId="20" xfId="2" applyFont="1" applyFill="1" applyBorder="1" applyAlignment="1">
      <alignment horizontal="center" vertical="center"/>
    </xf>
    <xf numFmtId="0" fontId="42" fillId="24" borderId="1" xfId="2" applyFont="1" applyFill="1" applyBorder="1" applyAlignment="1">
      <alignment horizontal="center" vertical="center"/>
    </xf>
    <xf numFmtId="0" fontId="41" fillId="3" borderId="20" xfId="2" applyFont="1" applyFill="1" applyBorder="1" applyAlignment="1"/>
    <xf numFmtId="0" fontId="41" fillId="0" borderId="1" xfId="2" applyFont="1" applyBorder="1" applyAlignment="1">
      <alignment horizontal="center"/>
    </xf>
    <xf numFmtId="0" fontId="41" fillId="3" borderId="1" xfId="2" applyFont="1" applyFill="1" applyBorder="1" applyAlignment="1"/>
    <xf numFmtId="0" fontId="18" fillId="4" borderId="16" xfId="0" applyFont="1" applyFill="1" applyBorder="1" applyAlignment="1" applyProtection="1">
      <alignment horizontal="center" vertical="center" wrapText="1"/>
      <protection locked="0"/>
    </xf>
    <xf numFmtId="0" fontId="18" fillId="4" borderId="1" xfId="1" applyNumberFormat="1" applyFont="1" applyFill="1" applyBorder="1" applyAlignment="1" applyProtection="1">
      <alignment horizontal="center" vertical="center" wrapText="1"/>
      <protection locked="0"/>
    </xf>
    <xf numFmtId="0" fontId="18" fillId="4" borderId="1" xfId="0" applyFont="1" applyFill="1" applyBorder="1" applyAlignment="1" applyProtection="1">
      <alignment horizontal="center" vertical="center" wrapText="1"/>
      <protection locked="0"/>
    </xf>
    <xf numFmtId="0" fontId="18" fillId="4" borderId="19" xfId="0" applyFont="1" applyFill="1" applyBorder="1" applyAlignment="1" applyProtection="1">
      <alignment horizontal="center" vertical="center" wrapText="1"/>
      <protection locked="0"/>
    </xf>
    <xf numFmtId="0" fontId="31" fillId="4" borderId="19" xfId="0" applyFont="1" applyFill="1" applyBorder="1" applyAlignment="1" applyProtection="1">
      <alignment horizontal="center" vertical="center" wrapText="1"/>
      <protection locked="0"/>
    </xf>
    <xf numFmtId="0" fontId="1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4" borderId="16" xfId="0" applyFont="1" applyFill="1" applyBorder="1" applyAlignment="1" applyProtection="1">
      <alignment horizontal="center" vertical="center" wrapText="1"/>
      <protection locked="0"/>
    </xf>
    <xf numFmtId="0" fontId="19" fillId="13" borderId="1" xfId="2" applyNumberFormat="1" applyFont="1" applyFill="1" applyBorder="1" applyAlignment="1" applyProtection="1">
      <alignment horizontal="center" vertical="center" wrapText="1"/>
      <protection locked="0"/>
    </xf>
    <xf numFmtId="0" fontId="18" fillId="4" borderId="20" xfId="2" applyFont="1" applyFill="1" applyBorder="1" applyAlignment="1">
      <alignment horizontal="center" vertical="center" wrapText="1"/>
    </xf>
    <xf numFmtId="0" fontId="18" fillId="4" borderId="2" xfId="2" applyFont="1" applyFill="1" applyBorder="1" applyAlignment="1">
      <alignment horizontal="center" vertical="center" wrapText="1"/>
    </xf>
    <xf numFmtId="0" fontId="31" fillId="4" borderId="20" xfId="2" applyFont="1" applyFill="1" applyBorder="1" applyAlignment="1">
      <alignment horizontal="center" vertical="center" wrapText="1"/>
    </xf>
    <xf numFmtId="0" fontId="31" fillId="4" borderId="2" xfId="2" applyFont="1" applyFill="1" applyBorder="1" applyAlignment="1">
      <alignment horizontal="center" vertical="center" wrapText="1"/>
    </xf>
    <xf numFmtId="0" fontId="31" fillId="4" borderId="3" xfId="2" applyFont="1" applyFill="1" applyBorder="1" applyAlignment="1">
      <alignment horizontal="center" vertical="center" wrapText="1"/>
    </xf>
    <xf numFmtId="0" fontId="18" fillId="4" borderId="3" xfId="2" applyFont="1" applyFill="1" applyBorder="1" applyAlignment="1">
      <alignment horizontal="center" vertical="center" wrapText="1"/>
    </xf>
    <xf numFmtId="0" fontId="15" fillId="4" borderId="0" xfId="2" applyFont="1" applyFill="1" applyBorder="1" applyAlignment="1">
      <alignment horizontal="right" vertical="center" wrapText="1"/>
    </xf>
    <xf numFmtId="0" fontId="18" fillId="4" borderId="20" xfId="2" applyFont="1" applyFill="1" applyBorder="1" applyAlignment="1">
      <alignment horizontal="center" vertical="top" wrapText="1"/>
    </xf>
    <xf numFmtId="0" fontId="18" fillId="4" borderId="2" xfId="2" applyFont="1" applyFill="1" applyBorder="1" applyAlignment="1">
      <alignment horizontal="center" vertical="top" wrapText="1"/>
    </xf>
    <xf numFmtId="0" fontId="31" fillId="4" borderId="20" xfId="2" applyFont="1" applyFill="1" applyBorder="1" applyAlignment="1">
      <alignment horizontal="center" vertical="top" wrapText="1"/>
    </xf>
    <xf numFmtId="0" fontId="31" fillId="4" borderId="2" xfId="2" applyFont="1" applyFill="1" applyBorder="1" applyAlignment="1">
      <alignment horizontal="center" vertical="top" wrapText="1"/>
    </xf>
    <xf numFmtId="0" fontId="31" fillId="4" borderId="3" xfId="2" applyFont="1" applyFill="1" applyBorder="1" applyAlignment="1">
      <alignment horizontal="center" vertical="top" wrapText="1"/>
    </xf>
    <xf numFmtId="0" fontId="15" fillId="4" borderId="0" xfId="2" applyFont="1" applyFill="1" applyBorder="1" applyAlignment="1">
      <alignment horizontal="justify" vertical="center" wrapText="1"/>
    </xf>
    <xf numFmtId="0" fontId="31" fillId="4" borderId="57" xfId="2" applyFont="1" applyFill="1" applyBorder="1" applyAlignment="1">
      <alignment horizontal="center" vertical="center" wrapText="1"/>
    </xf>
    <xf numFmtId="0" fontId="31" fillId="4" borderId="14" xfId="2" applyFont="1" applyFill="1" applyBorder="1" applyAlignment="1">
      <alignment horizontal="center" vertical="center" wrapText="1"/>
    </xf>
    <xf numFmtId="0" fontId="31" fillId="4" borderId="15" xfId="2" applyFont="1" applyFill="1" applyBorder="1" applyAlignment="1">
      <alignment horizontal="center" vertical="center" wrapText="1"/>
    </xf>
    <xf numFmtId="0" fontId="36" fillId="22" borderId="41" xfId="2" applyFont="1" applyFill="1" applyBorder="1" applyAlignment="1" applyProtection="1">
      <alignment horizontal="center" vertical="center" wrapText="1"/>
    </xf>
    <xf numFmtId="0" fontId="1" fillId="0" borderId="53" xfId="2" applyFont="1" applyBorder="1"/>
    <xf numFmtId="0" fontId="1" fillId="0" borderId="52" xfId="2" applyFont="1" applyBorder="1"/>
    <xf numFmtId="0" fontId="38" fillId="12" borderId="40" xfId="2" applyFont="1" applyFill="1" applyBorder="1" applyAlignment="1" applyProtection="1">
      <alignment horizontal="center" vertical="center" wrapText="1"/>
    </xf>
    <xf numFmtId="0" fontId="38" fillId="23" borderId="40" xfId="2" applyFont="1" applyFill="1" applyBorder="1" applyAlignment="1" applyProtection="1">
      <alignment horizontal="center" vertical="center" wrapText="1"/>
    </xf>
    <xf numFmtId="0" fontId="38" fillId="10" borderId="40" xfId="2" applyFont="1" applyFill="1" applyBorder="1" applyAlignment="1" applyProtection="1">
      <alignment horizontal="center" vertical="center" wrapText="1"/>
    </xf>
    <xf numFmtId="0" fontId="39" fillId="12" borderId="54" xfId="2" applyFont="1" applyFill="1" applyBorder="1" applyAlignment="1" applyProtection="1">
      <alignment horizontal="center" vertical="center" wrapText="1"/>
    </xf>
    <xf numFmtId="0" fontId="39" fillId="12" borderId="52" xfId="2" applyFont="1" applyFill="1" applyBorder="1" applyAlignment="1" applyProtection="1">
      <alignment horizontal="center" vertical="center" wrapText="1"/>
    </xf>
    <xf numFmtId="0" fontId="39" fillId="12" borderId="55" xfId="2" applyFont="1" applyFill="1" applyBorder="1" applyAlignment="1" applyProtection="1">
      <alignment horizontal="center" vertical="center" wrapText="1"/>
    </xf>
    <xf numFmtId="0" fontId="17" fillId="0" borderId="7" xfId="2" applyFont="1" applyFill="1" applyBorder="1" applyAlignment="1" applyProtection="1">
      <alignment horizontal="center" vertical="center" wrapText="1"/>
      <protection locked="0"/>
    </xf>
    <xf numFmtId="0" fontId="17" fillId="0" borderId="9" xfId="2" applyFont="1" applyFill="1" applyBorder="1" applyAlignment="1" applyProtection="1">
      <alignment horizontal="center" vertical="center" wrapText="1"/>
      <protection locked="0"/>
    </xf>
    <xf numFmtId="0" fontId="17" fillId="0" borderId="23" xfId="2" applyFont="1" applyFill="1" applyBorder="1" applyAlignment="1" applyProtection="1">
      <alignment horizontal="center" vertical="center" wrapText="1"/>
      <protection locked="0"/>
    </xf>
    <xf numFmtId="0" fontId="17" fillId="4" borderId="7" xfId="2" applyFont="1" applyFill="1" applyBorder="1" applyAlignment="1" applyProtection="1">
      <alignment horizontal="center" vertical="center" wrapText="1"/>
      <protection locked="0"/>
    </xf>
    <xf numFmtId="0" fontId="17" fillId="4" borderId="9" xfId="2" applyFont="1" applyFill="1" applyBorder="1" applyAlignment="1" applyProtection="1">
      <alignment horizontal="center" vertical="center" wrapText="1"/>
      <protection locked="0"/>
    </xf>
    <xf numFmtId="0" fontId="17" fillId="4" borderId="23" xfId="2" applyFont="1" applyFill="1" applyBorder="1" applyAlignment="1" applyProtection="1">
      <alignment horizontal="center" vertical="center" wrapText="1"/>
      <protection locked="0"/>
    </xf>
    <xf numFmtId="0" fontId="17" fillId="4" borderId="8" xfId="2" applyFont="1" applyFill="1" applyBorder="1" applyAlignment="1" applyProtection="1">
      <alignment horizontal="center" vertical="center" wrapText="1"/>
      <protection locked="0"/>
    </xf>
    <xf numFmtId="0" fontId="16" fillId="4" borderId="26" xfId="2" applyFont="1" applyFill="1" applyBorder="1" applyAlignment="1" applyProtection="1">
      <alignment horizontal="justify" vertical="center" wrapText="1"/>
      <protection locked="0"/>
    </xf>
    <xf numFmtId="0" fontId="16" fillId="4" borderId="29" xfId="2" applyFont="1" applyFill="1" applyBorder="1" applyAlignment="1" applyProtection="1">
      <alignment horizontal="justify" vertical="center" wrapText="1"/>
      <protection locked="0"/>
    </xf>
    <xf numFmtId="0" fontId="16" fillId="4" borderId="50" xfId="2" applyFont="1" applyFill="1" applyBorder="1" applyAlignment="1" applyProtection="1">
      <alignment horizontal="justify" vertical="center" wrapText="1"/>
      <protection locked="0"/>
    </xf>
    <xf numFmtId="0" fontId="10" fillId="8" borderId="16" xfId="2" applyFont="1" applyFill="1" applyBorder="1" applyAlignment="1">
      <alignment horizontal="center" vertical="center" wrapText="1"/>
    </xf>
    <xf numFmtId="0" fontId="10" fillId="8" borderId="1" xfId="2" applyFont="1" applyFill="1" applyBorder="1" applyAlignment="1">
      <alignment horizontal="center" vertical="center" wrapText="1"/>
    </xf>
    <xf numFmtId="0" fontId="10" fillId="11" borderId="16" xfId="2" applyFont="1" applyFill="1" applyBorder="1" applyAlignment="1">
      <alignment horizontal="center" vertical="center" wrapText="1"/>
    </xf>
    <xf numFmtId="0" fontId="10" fillId="11" borderId="1" xfId="2" applyFont="1" applyFill="1" applyBorder="1" applyAlignment="1">
      <alignment horizontal="center" vertical="center" wrapText="1"/>
    </xf>
    <xf numFmtId="0" fontId="10" fillId="11" borderId="17" xfId="2" applyFont="1" applyFill="1" applyBorder="1" applyAlignment="1">
      <alignment horizontal="center" vertical="center" wrapText="1"/>
    </xf>
    <xf numFmtId="0" fontId="10" fillId="11" borderId="21" xfId="2" applyFont="1" applyFill="1" applyBorder="1" applyAlignment="1">
      <alignment horizontal="center" vertical="center" wrapText="1"/>
    </xf>
    <xf numFmtId="0" fontId="10" fillId="6" borderId="9" xfId="2" applyFont="1" applyFill="1" applyBorder="1" applyAlignment="1">
      <alignment horizontal="center" vertical="center" wrapText="1"/>
    </xf>
    <xf numFmtId="0" fontId="10" fillId="6" borderId="23" xfId="2" applyFont="1" applyFill="1" applyBorder="1" applyAlignment="1">
      <alignment horizontal="center" vertical="center" wrapText="1"/>
    </xf>
    <xf numFmtId="0" fontId="10" fillId="9" borderId="20" xfId="2" applyFont="1" applyFill="1" applyBorder="1" applyAlignment="1">
      <alignment horizontal="center" vertical="center" wrapText="1"/>
    </xf>
    <xf numFmtId="0" fontId="10" fillId="9" borderId="3" xfId="2" applyFont="1" applyFill="1" applyBorder="1" applyAlignment="1">
      <alignment horizontal="center" vertical="center" wrapText="1"/>
    </xf>
    <xf numFmtId="0" fontId="16" fillId="4" borderId="26" xfId="2" applyFont="1" applyFill="1" applyBorder="1" applyAlignment="1" applyProtection="1">
      <alignment horizontal="center" vertical="center" wrapText="1"/>
      <protection locked="0"/>
    </xf>
    <xf numFmtId="0" fontId="16" fillId="4" borderId="29" xfId="2" applyFont="1" applyFill="1" applyBorder="1" applyAlignment="1" applyProtection="1">
      <alignment horizontal="center" vertical="center" wrapText="1"/>
      <protection locked="0"/>
    </xf>
    <xf numFmtId="0" fontId="16" fillId="4" borderId="50" xfId="2" applyFont="1" applyFill="1" applyBorder="1" applyAlignment="1" applyProtection="1">
      <alignment horizontal="center" vertical="center" wrapText="1"/>
      <protection locked="0"/>
    </xf>
    <xf numFmtId="0" fontId="17" fillId="0" borderId="5" xfId="2" applyFont="1" applyFill="1" applyBorder="1" applyAlignment="1" applyProtection="1">
      <alignment horizontal="center" vertical="center" wrapText="1"/>
      <protection locked="0"/>
    </xf>
    <xf numFmtId="0" fontId="17" fillId="0" borderId="8" xfId="2" applyFont="1" applyFill="1" applyBorder="1" applyAlignment="1" applyProtection="1">
      <alignment horizontal="center" vertical="center" wrapText="1"/>
      <protection locked="0"/>
    </xf>
    <xf numFmtId="0" fontId="17" fillId="0" borderId="34" xfId="2" applyFont="1" applyFill="1" applyBorder="1" applyAlignment="1" applyProtection="1">
      <alignment horizontal="center" vertical="center" wrapText="1"/>
      <protection locked="0"/>
    </xf>
    <xf numFmtId="0" fontId="17" fillId="0" borderId="7" xfId="2" applyFont="1" applyFill="1" applyBorder="1" applyAlignment="1">
      <alignment horizontal="center" vertical="center" wrapText="1"/>
    </xf>
    <xf numFmtId="0" fontId="17" fillId="0" borderId="9" xfId="2" applyFont="1" applyFill="1" applyBorder="1" applyAlignment="1">
      <alignment horizontal="center" vertical="center" wrapText="1"/>
    </xf>
    <xf numFmtId="0" fontId="17" fillId="0" borderId="23" xfId="2" applyFont="1" applyFill="1" applyBorder="1" applyAlignment="1">
      <alignment horizontal="center" vertical="center" wrapText="1"/>
    </xf>
    <xf numFmtId="0" fontId="10" fillId="10" borderId="16" xfId="2" applyFont="1" applyFill="1" applyBorder="1" applyAlignment="1">
      <alignment horizontal="center" vertical="center" wrapText="1"/>
    </xf>
    <xf numFmtId="0" fontId="10" fillId="10" borderId="1" xfId="2" applyFont="1" applyFill="1" applyBorder="1" applyAlignment="1">
      <alignment horizontal="center" vertical="center" wrapText="1"/>
    </xf>
    <xf numFmtId="0" fontId="10" fillId="9" borderId="16" xfId="2" applyFont="1" applyFill="1" applyBorder="1" applyAlignment="1">
      <alignment horizontal="center" vertical="center" wrapText="1"/>
    </xf>
    <xf numFmtId="0" fontId="10" fillId="9" borderId="1" xfId="2" applyFont="1" applyFill="1" applyBorder="1" applyAlignment="1">
      <alignment horizontal="center" vertical="center" wrapText="1"/>
    </xf>
    <xf numFmtId="0" fontId="14" fillId="4" borderId="0" xfId="2" applyFont="1" applyFill="1" applyBorder="1" applyAlignment="1">
      <alignment horizontal="center" vertical="center" wrapText="1"/>
    </xf>
    <xf numFmtId="0" fontId="10" fillId="4" borderId="0" xfId="2" applyFont="1" applyFill="1" applyBorder="1" applyAlignment="1">
      <alignment horizontal="center" vertical="center" wrapText="1"/>
    </xf>
    <xf numFmtId="0" fontId="14" fillId="5" borderId="5" xfId="2" applyFont="1" applyFill="1" applyBorder="1" applyAlignment="1">
      <alignment horizontal="center" vertical="center" wrapText="1"/>
    </xf>
    <xf numFmtId="0" fontId="14" fillId="5" borderId="6" xfId="2" applyFont="1" applyFill="1" applyBorder="1" applyAlignment="1">
      <alignment horizontal="center" vertical="center" wrapText="1"/>
    </xf>
    <xf numFmtId="0" fontId="14" fillId="5" borderId="8" xfId="2" applyFont="1" applyFill="1" applyBorder="1" applyAlignment="1">
      <alignment horizontal="center" vertical="center" wrapText="1"/>
    </xf>
    <xf numFmtId="0" fontId="14" fillId="5" borderId="0" xfId="2" applyFont="1" applyFill="1" applyBorder="1" applyAlignment="1">
      <alignment horizontal="center" vertical="center" wrapText="1"/>
    </xf>
    <xf numFmtId="0" fontId="14" fillId="5" borderId="12" xfId="2" applyFont="1" applyFill="1" applyBorder="1" applyAlignment="1">
      <alignment horizontal="center" vertical="center" wrapText="1"/>
    </xf>
    <xf numFmtId="0" fontId="14" fillId="5" borderId="13" xfId="2" applyFont="1" applyFill="1" applyBorder="1" applyAlignment="1">
      <alignment horizontal="center" vertical="center" wrapText="1"/>
    </xf>
    <xf numFmtId="0" fontId="14" fillId="7" borderId="3" xfId="2" applyFont="1" applyFill="1" applyBorder="1" applyAlignment="1">
      <alignment horizontal="center" vertical="center" wrapText="1"/>
    </xf>
    <xf numFmtId="0" fontId="14" fillId="7" borderId="1" xfId="2" applyFont="1" applyFill="1" applyBorder="1" applyAlignment="1">
      <alignment horizontal="center" vertical="center" wrapText="1"/>
    </xf>
    <xf numFmtId="0" fontId="14" fillId="7" borderId="10" xfId="2" applyFont="1" applyFill="1" applyBorder="1" applyAlignment="1">
      <alignment horizontal="center" vertical="center" wrapText="1"/>
    </xf>
    <xf numFmtId="0" fontId="14" fillId="7" borderId="11" xfId="2" applyFont="1" applyFill="1" applyBorder="1" applyAlignment="1">
      <alignment horizontal="center" vertical="center" wrapText="1"/>
    </xf>
    <xf numFmtId="0" fontId="14" fillId="8" borderId="1" xfId="2" applyFont="1" applyFill="1" applyBorder="1" applyAlignment="1">
      <alignment horizontal="center" vertical="center" wrapText="1"/>
    </xf>
    <xf numFmtId="0" fontId="14" fillId="9" borderId="1" xfId="2" applyFont="1" applyFill="1" applyBorder="1" applyAlignment="1">
      <alignment horizontal="center" vertical="center" wrapText="1"/>
    </xf>
    <xf numFmtId="0" fontId="14" fillId="10" borderId="1" xfId="2" applyFont="1" applyFill="1" applyBorder="1" applyAlignment="1">
      <alignment horizontal="center" vertical="center" wrapText="1"/>
    </xf>
    <xf numFmtId="0" fontId="14" fillId="11" borderId="1" xfId="2" applyFont="1" applyFill="1" applyBorder="1" applyAlignment="1">
      <alignment horizontal="center" vertical="center" wrapText="1"/>
    </xf>
    <xf numFmtId="0" fontId="14" fillId="8" borderId="11" xfId="2" applyFont="1" applyFill="1" applyBorder="1" applyAlignment="1">
      <alignment horizontal="center" vertical="center" wrapText="1"/>
    </xf>
    <xf numFmtId="0" fontId="14" fillId="9" borderId="11" xfId="2" applyFont="1" applyFill="1" applyBorder="1" applyAlignment="1">
      <alignment horizontal="center" vertical="center" wrapText="1"/>
    </xf>
    <xf numFmtId="0" fontId="14" fillId="10" borderId="11" xfId="2" applyFont="1" applyFill="1" applyBorder="1" applyAlignment="1">
      <alignment horizontal="center" vertical="center" wrapText="1"/>
    </xf>
    <xf numFmtId="0" fontId="14" fillId="11" borderId="11" xfId="2" applyFont="1" applyFill="1" applyBorder="1" applyAlignment="1">
      <alignment horizontal="center" vertical="center" wrapText="1"/>
    </xf>
    <xf numFmtId="0" fontId="10" fillId="7" borderId="14" xfId="2" applyFont="1" applyFill="1" applyBorder="1" applyAlignment="1">
      <alignment horizontal="center" vertical="center" wrapText="1"/>
    </xf>
    <xf numFmtId="0" fontId="10" fillId="7" borderId="15" xfId="2" applyFont="1" applyFill="1" applyBorder="1" applyAlignment="1">
      <alignment horizontal="center" vertical="center" wrapText="1"/>
    </xf>
    <xf numFmtId="0" fontId="14" fillId="9" borderId="16" xfId="2" applyFont="1" applyFill="1" applyBorder="1" applyAlignment="1">
      <alignment horizontal="center" vertical="center" wrapText="1"/>
    </xf>
    <xf numFmtId="0" fontId="10" fillId="12" borderId="16" xfId="2" applyFont="1" applyFill="1" applyBorder="1" applyAlignment="1">
      <alignment horizontal="center" vertical="center" wrapText="1"/>
    </xf>
    <xf numFmtId="0" fontId="10" fillId="12" borderId="1" xfId="2" applyFont="1" applyFill="1" applyBorder="1" applyAlignment="1">
      <alignment horizontal="center" vertical="center" wrapText="1"/>
    </xf>
    <xf numFmtId="22" fontId="5" fillId="2" borderId="1" xfId="2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7" fillId="3" borderId="1" xfId="3" applyFont="1" applyFill="1" applyBorder="1" applyAlignment="1">
      <alignment horizontal="center" vertical="center"/>
    </xf>
    <xf numFmtId="0" fontId="15" fillId="4" borderId="0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/>
    </xf>
  </cellXfs>
  <cellStyles count="121">
    <cellStyle name="_MATRIZ_DEFINITIVA_PLANES_HOSPITAL_TUNAL" xfId="6"/>
    <cellStyle name="20% - Accent1" xfId="7"/>
    <cellStyle name="20% - Accent2" xfId="8"/>
    <cellStyle name="20% - Accent3" xfId="9"/>
    <cellStyle name="20% - Accent4" xfId="10"/>
    <cellStyle name="20% - Accent5" xfId="11"/>
    <cellStyle name="20% - Accent6" xfId="12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60% - Accent1" xfId="19"/>
    <cellStyle name="60% - Accent2" xfId="20"/>
    <cellStyle name="60% - Accent3" xfId="21"/>
    <cellStyle name="60% - Accent4" xfId="22"/>
    <cellStyle name="60% - Accent5" xfId="23"/>
    <cellStyle name="60% - Accent6" xfId="24"/>
    <cellStyle name="Accent1" xfId="25"/>
    <cellStyle name="Accent2" xfId="26"/>
    <cellStyle name="Accent3" xfId="27"/>
    <cellStyle name="Accent4" xfId="28"/>
    <cellStyle name="Accent5" xfId="29"/>
    <cellStyle name="Accent6" xfId="30"/>
    <cellStyle name="Amarillo" xfId="31"/>
    <cellStyle name="Bad" xfId="32"/>
    <cellStyle name="Buena 2" xfId="33"/>
    <cellStyle name="Buena 3" xfId="34"/>
    <cellStyle name="Calculation" xfId="35"/>
    <cellStyle name="Check Cell" xfId="36"/>
    <cellStyle name="Estilo 1" xfId="37"/>
    <cellStyle name="Euro" xfId="38"/>
    <cellStyle name="Euro 2" xfId="39"/>
    <cellStyle name="Euro 2 2" xfId="40"/>
    <cellStyle name="Euro 2 3" xfId="41"/>
    <cellStyle name="Euro 2 4" xfId="42"/>
    <cellStyle name="Euro 2 5" xfId="43"/>
    <cellStyle name="Euro 2 6" xfId="44"/>
    <cellStyle name="Euro 2 7" xfId="45"/>
    <cellStyle name="Euro 2 8" xfId="46"/>
    <cellStyle name="Euro 2 9" xfId="47"/>
    <cellStyle name="Excel Built-in Normal 3" xfId="48"/>
    <cellStyle name="Excel_BuiltIn_Énfasis1 1" xfId="49"/>
    <cellStyle name="Explanatory Text" xfId="50"/>
    <cellStyle name="Good" xfId="51"/>
    <cellStyle name="Heading 1" xfId="52"/>
    <cellStyle name="Heading 2" xfId="53"/>
    <cellStyle name="Heading 3" xfId="54"/>
    <cellStyle name="Heading 4" xfId="55"/>
    <cellStyle name="Hipervínculo" xfId="3" builtinId="8"/>
    <cellStyle name="Hipervínculo 2" xfId="56"/>
    <cellStyle name="Hipervínculo 2 2" xfId="57"/>
    <cellStyle name="Hipervínculo 3" xfId="58"/>
    <cellStyle name="Hipervínculo 4" xfId="59"/>
    <cellStyle name="Hipervínculo 5" xfId="60"/>
    <cellStyle name="Input" xfId="61"/>
    <cellStyle name="Linked Cell" xfId="62"/>
    <cellStyle name="Millares 2" xfId="63"/>
    <cellStyle name="Millares 2 2" xfId="64"/>
    <cellStyle name="Millares 3" xfId="65"/>
    <cellStyle name="Millares 4" xfId="66"/>
    <cellStyle name="Millares 5" xfId="67"/>
    <cellStyle name="Millares 6" xfId="68"/>
    <cellStyle name="Millares 7" xfId="69"/>
    <cellStyle name="Millares 8" xfId="5"/>
    <cellStyle name="Millares 9" xfId="70"/>
    <cellStyle name="Moneda 2" xfId="71"/>
    <cellStyle name="Moneda 3" xfId="72"/>
    <cellStyle name="Moneda 4" xfId="73"/>
    <cellStyle name="Normal" xfId="0" builtinId="0"/>
    <cellStyle name="Normal 10" xfId="74"/>
    <cellStyle name="Normal 11" xfId="75"/>
    <cellStyle name="Normal 12" xfId="2"/>
    <cellStyle name="Normal 13" xfId="76"/>
    <cellStyle name="Normal 14" xfId="77"/>
    <cellStyle name="Normal 2" xfId="78"/>
    <cellStyle name="Normal 2 2" xfId="79"/>
    <cellStyle name="Normal 2 2 2" xfId="80"/>
    <cellStyle name="Normal 2 2 3" xfId="81"/>
    <cellStyle name="Normal 2 2 4" xfId="82"/>
    <cellStyle name="Normal 2 2 5" xfId="83"/>
    <cellStyle name="Normal 2 2 6" xfId="84"/>
    <cellStyle name="Normal 2 2 7" xfId="85"/>
    <cellStyle name="Normal 2 2 8" xfId="86"/>
    <cellStyle name="Normal 2 2 9" xfId="87"/>
    <cellStyle name="Normal 2 3" xfId="88"/>
    <cellStyle name="Normal 20" xfId="89"/>
    <cellStyle name="Normal 3" xfId="90"/>
    <cellStyle name="Normal 3 2" xfId="91"/>
    <cellStyle name="Normal 3 3" xfId="92"/>
    <cellStyle name="Normal 3 3 2" xfId="93"/>
    <cellStyle name="Normal 3 4" xfId="94"/>
    <cellStyle name="Normal 3 5" xfId="95"/>
    <cellStyle name="Normal 3_ESTRUCTURA PROPUESTA 1 H-ENGATIVA_dic_18" xfId="96"/>
    <cellStyle name="Normal 4" xfId="97"/>
    <cellStyle name="Normal 5" xfId="98"/>
    <cellStyle name="Normal 6" xfId="99"/>
    <cellStyle name="Normal 7" xfId="100"/>
    <cellStyle name="Normal 7 2" xfId="101"/>
    <cellStyle name="Normal 8" xfId="102"/>
    <cellStyle name="Normal 9" xfId="103"/>
    <cellStyle name="Note" xfId="104"/>
    <cellStyle name="Output" xfId="105"/>
    <cellStyle name="Porcentaje" xfId="1" builtinId="5"/>
    <cellStyle name="Porcentaje 2" xfId="106"/>
    <cellStyle name="Porcentaje 2 2" xfId="107"/>
    <cellStyle name="Porcentaje 3" xfId="108"/>
    <cellStyle name="Porcentual 2" xfId="109"/>
    <cellStyle name="Porcentual 2 2" xfId="110"/>
    <cellStyle name="Porcentual 2 3" xfId="111"/>
    <cellStyle name="Porcentual 3" xfId="112"/>
    <cellStyle name="Porcentual 4" xfId="113"/>
    <cellStyle name="Porcentual 5" xfId="4"/>
    <cellStyle name="Rojo" xfId="114"/>
    <cellStyle name="TableStyleLight1" xfId="115"/>
    <cellStyle name="TableStyleLight1 2" xfId="116"/>
    <cellStyle name="TableStyleLight1 3" xfId="117"/>
    <cellStyle name="Title" xfId="118"/>
    <cellStyle name="Verde" xfId="119"/>
    <cellStyle name="Warning Text" xfId="120"/>
  </cellStyles>
  <dxfs count="1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1264228</xdr:colOff>
      <xdr:row>112</xdr:row>
      <xdr:rowOff>121228</xdr:rowOff>
    </xdr:from>
    <xdr:to>
      <xdr:col>1</xdr:col>
      <xdr:colOff>2753592</xdr:colOff>
      <xdr:row>116</xdr:row>
      <xdr:rowOff>17319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/>
      </xdr:nvSpPr>
      <xdr:spPr>
        <a:xfrm>
          <a:off x="2597728" y="76445053"/>
          <a:ext cx="136814" cy="658091"/>
        </a:xfrm>
        <a:prstGeom prst="rect">
          <a:avLst/>
        </a:prstGeom>
        <a:solidFill>
          <a:schemeClr val="accent3"/>
        </a:solidFill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3134591</xdr:colOff>
      <xdr:row>112</xdr:row>
      <xdr:rowOff>173182</xdr:rowOff>
    </xdr:from>
    <xdr:to>
      <xdr:col>2</xdr:col>
      <xdr:colOff>675409</xdr:colOff>
      <xdr:row>115</xdr:row>
      <xdr:rowOff>103909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 txBox="1"/>
      </xdr:nvSpPr>
      <xdr:spPr>
        <a:xfrm>
          <a:off x="2734541" y="76497007"/>
          <a:ext cx="674543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GESTIÓN</a:t>
          </a:r>
          <a:r>
            <a:rPr lang="es-ES" sz="1800" b="1" baseline="0">
              <a:latin typeface="Arial Narrow" pitchFamily="34" charset="0"/>
            </a:rPr>
            <a:t> PUBLICA TERRITORIAL LOCAL</a:t>
          </a:r>
          <a:endParaRPr lang="es-ES" sz="1800" b="1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1246909</xdr:colOff>
      <xdr:row>118</xdr:row>
      <xdr:rowOff>155864</xdr:rowOff>
    </xdr:from>
    <xdr:to>
      <xdr:col>1</xdr:col>
      <xdr:colOff>2736273</xdr:colOff>
      <xdr:row>122</xdr:row>
      <xdr:rowOff>51955</xdr:rowOff>
    </xdr:to>
    <xdr:sp macro="" textlink="">
      <xdr:nvSpPr>
        <xdr:cNvPr id="4" name="3 Rectángulo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SpPr/>
      </xdr:nvSpPr>
      <xdr:spPr>
        <a:xfrm>
          <a:off x="2580409" y="77622689"/>
          <a:ext cx="155864" cy="658091"/>
        </a:xfrm>
        <a:prstGeom prst="rect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3134597</xdr:colOff>
      <xdr:row>119</xdr:row>
      <xdr:rowOff>51952</xdr:rowOff>
    </xdr:from>
    <xdr:to>
      <xdr:col>2</xdr:col>
      <xdr:colOff>675415</xdr:colOff>
      <xdr:row>121</xdr:row>
      <xdr:rowOff>173179</xdr:rowOff>
    </xdr:to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SpPr txBox="1"/>
      </xdr:nvSpPr>
      <xdr:spPr>
        <a:xfrm>
          <a:off x="2734547" y="77709277"/>
          <a:ext cx="674543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FOMENTO Y PROTECCIÓN DE DDHH</a:t>
          </a:r>
        </a:p>
      </xdr:txBody>
    </xdr:sp>
    <xdr:clientData/>
  </xdr:twoCellAnchor>
  <xdr:twoCellAnchor>
    <xdr:from>
      <xdr:col>1</xdr:col>
      <xdr:colOff>1246896</xdr:colOff>
      <xdr:row>124</xdr:row>
      <xdr:rowOff>121232</xdr:rowOff>
    </xdr:from>
    <xdr:to>
      <xdr:col>1</xdr:col>
      <xdr:colOff>2736260</xdr:colOff>
      <xdr:row>128</xdr:row>
      <xdr:rowOff>17323</xdr:rowOff>
    </xdr:to>
    <xdr:sp macro="" textlink="">
      <xdr:nvSpPr>
        <xdr:cNvPr id="6" name="5 Rectángulo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SpPr/>
      </xdr:nvSpPr>
      <xdr:spPr>
        <a:xfrm>
          <a:off x="2580396" y="78731057"/>
          <a:ext cx="155864" cy="658091"/>
        </a:xfrm>
        <a:prstGeom prst="rect">
          <a:avLst/>
        </a:prstGeom>
        <a:solidFill>
          <a:schemeClr val="bg1">
            <a:lumMod val="50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3134591</xdr:colOff>
      <xdr:row>125</xdr:row>
      <xdr:rowOff>17318</xdr:rowOff>
    </xdr:from>
    <xdr:to>
      <xdr:col>2</xdr:col>
      <xdr:colOff>675409</xdr:colOff>
      <xdr:row>127</xdr:row>
      <xdr:rowOff>138545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xmlns="" id="{00000000-0008-0000-0800-000007000000}"/>
            </a:ext>
          </a:extLst>
        </xdr:cNvPr>
        <xdr:cNvSpPr txBox="1"/>
      </xdr:nvSpPr>
      <xdr:spPr>
        <a:xfrm>
          <a:off x="2734541" y="78817643"/>
          <a:ext cx="674543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COMUNICACIONES ESTRATEGICAS</a:t>
          </a:r>
        </a:p>
      </xdr:txBody>
    </xdr:sp>
    <xdr:clientData/>
  </xdr:twoCellAnchor>
  <xdr:twoCellAnchor>
    <xdr:from>
      <xdr:col>1</xdr:col>
      <xdr:colOff>1229591</xdr:colOff>
      <xdr:row>130</xdr:row>
      <xdr:rowOff>34637</xdr:rowOff>
    </xdr:from>
    <xdr:to>
      <xdr:col>1</xdr:col>
      <xdr:colOff>2718955</xdr:colOff>
      <xdr:row>133</xdr:row>
      <xdr:rowOff>121228</xdr:rowOff>
    </xdr:to>
    <xdr:sp macro="" textlink="">
      <xdr:nvSpPr>
        <xdr:cNvPr id="8" name="7 Rectángulo">
          <a:extLst>
            <a:ext uri="{FF2B5EF4-FFF2-40B4-BE49-F238E27FC236}">
              <a16:creationId xmlns:a16="http://schemas.microsoft.com/office/drawing/2014/main" xmlns="" id="{00000000-0008-0000-0800-000008000000}"/>
            </a:ext>
          </a:extLst>
        </xdr:cNvPr>
        <xdr:cNvSpPr/>
      </xdr:nvSpPr>
      <xdr:spPr>
        <a:xfrm>
          <a:off x="2563091" y="79787462"/>
          <a:ext cx="174914" cy="658091"/>
        </a:xfrm>
        <a:prstGeom prst="rect">
          <a:avLst/>
        </a:prstGeom>
        <a:solidFill>
          <a:schemeClr val="accent3">
            <a:lumMod val="50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3117286</xdr:colOff>
      <xdr:row>130</xdr:row>
      <xdr:rowOff>121223</xdr:rowOff>
    </xdr:from>
    <xdr:to>
      <xdr:col>2</xdr:col>
      <xdr:colOff>658104</xdr:colOff>
      <xdr:row>133</xdr:row>
      <xdr:rowOff>51950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xmlns="" id="{00000000-0008-0000-0800-000009000000}"/>
            </a:ext>
          </a:extLst>
        </xdr:cNvPr>
        <xdr:cNvSpPr txBox="1"/>
      </xdr:nvSpPr>
      <xdr:spPr>
        <a:xfrm>
          <a:off x="2736286" y="79874048"/>
          <a:ext cx="655493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IVC</a:t>
          </a:r>
        </a:p>
      </xdr:txBody>
    </xdr:sp>
    <xdr:clientData/>
  </xdr:twoCellAnchor>
  <xdr:twoCellAnchor>
    <xdr:from>
      <xdr:col>1</xdr:col>
      <xdr:colOff>1264228</xdr:colOff>
      <xdr:row>135</xdr:row>
      <xdr:rowOff>121227</xdr:rowOff>
    </xdr:from>
    <xdr:to>
      <xdr:col>1</xdr:col>
      <xdr:colOff>2753592</xdr:colOff>
      <xdr:row>139</xdr:row>
      <xdr:rowOff>17318</xdr:rowOff>
    </xdr:to>
    <xdr:sp macro="" textlink="">
      <xdr:nvSpPr>
        <xdr:cNvPr id="10" name="9 Rectángulo">
          <a:extLst>
            <a:ext uri="{FF2B5EF4-FFF2-40B4-BE49-F238E27FC236}">
              <a16:creationId xmlns:a16="http://schemas.microsoft.com/office/drawing/2014/main" xmlns="" id="{00000000-0008-0000-0800-00000A000000}"/>
            </a:ext>
          </a:extLst>
        </xdr:cNvPr>
        <xdr:cNvSpPr/>
      </xdr:nvSpPr>
      <xdr:spPr>
        <a:xfrm>
          <a:off x="2597728" y="80826552"/>
          <a:ext cx="136814" cy="658091"/>
        </a:xfrm>
        <a:prstGeom prst="rect">
          <a:avLst/>
        </a:prstGeom>
        <a:solidFill>
          <a:schemeClr val="accent4"/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3151923</xdr:colOff>
      <xdr:row>136</xdr:row>
      <xdr:rowOff>17313</xdr:rowOff>
    </xdr:from>
    <xdr:to>
      <xdr:col>2</xdr:col>
      <xdr:colOff>692741</xdr:colOff>
      <xdr:row>138</xdr:row>
      <xdr:rowOff>138540</xdr:rowOff>
    </xdr:to>
    <xdr:sp macro="" textlink="">
      <xdr:nvSpPr>
        <xdr:cNvPr id="11" name="10 CuadroTexto">
          <a:extLst>
            <a:ext uri="{FF2B5EF4-FFF2-40B4-BE49-F238E27FC236}">
              <a16:creationId xmlns:a16="http://schemas.microsoft.com/office/drawing/2014/main" xmlns="" id="{00000000-0008-0000-0800-00000B000000}"/>
            </a:ext>
          </a:extLst>
        </xdr:cNvPr>
        <xdr:cNvSpPr txBox="1"/>
      </xdr:nvSpPr>
      <xdr:spPr>
        <a:xfrm>
          <a:off x="2732823" y="80913138"/>
          <a:ext cx="693593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GESTIÓN</a:t>
          </a:r>
          <a:r>
            <a:rPr lang="es-ES" sz="1800" b="1" baseline="0">
              <a:latin typeface="Arial Narrow" pitchFamily="34" charset="0"/>
            </a:rPr>
            <a:t> CORPORATIVA LOCAL</a:t>
          </a:r>
          <a:endParaRPr lang="es-ES" sz="1800" b="1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1264228</xdr:colOff>
      <xdr:row>140</xdr:row>
      <xdr:rowOff>138545</xdr:rowOff>
    </xdr:from>
    <xdr:to>
      <xdr:col>1</xdr:col>
      <xdr:colOff>2753592</xdr:colOff>
      <xdr:row>144</xdr:row>
      <xdr:rowOff>34636</xdr:rowOff>
    </xdr:to>
    <xdr:sp macro="" textlink="">
      <xdr:nvSpPr>
        <xdr:cNvPr id="12" name="11 Rectángulo">
          <a:extLst>
            <a:ext uri="{FF2B5EF4-FFF2-40B4-BE49-F238E27FC236}">
              <a16:creationId xmlns:a16="http://schemas.microsoft.com/office/drawing/2014/main" xmlns="" id="{00000000-0008-0000-0800-00000C000000}"/>
            </a:ext>
          </a:extLst>
        </xdr:cNvPr>
        <xdr:cNvSpPr/>
      </xdr:nvSpPr>
      <xdr:spPr>
        <a:xfrm>
          <a:off x="2597728" y="81796370"/>
          <a:ext cx="136814" cy="658091"/>
        </a:xfrm>
        <a:prstGeom prst="rect">
          <a:avLst/>
        </a:prstGeom>
        <a:solidFill>
          <a:schemeClr val="tx2"/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3151923</xdr:colOff>
      <xdr:row>141</xdr:row>
      <xdr:rowOff>34631</xdr:rowOff>
    </xdr:from>
    <xdr:to>
      <xdr:col>2</xdr:col>
      <xdr:colOff>692741</xdr:colOff>
      <xdr:row>143</xdr:row>
      <xdr:rowOff>155858</xdr:rowOff>
    </xdr:to>
    <xdr:sp macro="" textlink="">
      <xdr:nvSpPr>
        <xdr:cNvPr id="13" name="12 CuadroTexto">
          <a:extLst>
            <a:ext uri="{FF2B5EF4-FFF2-40B4-BE49-F238E27FC236}">
              <a16:creationId xmlns:a16="http://schemas.microsoft.com/office/drawing/2014/main" xmlns="" id="{00000000-0008-0000-0800-00000D000000}"/>
            </a:ext>
          </a:extLst>
        </xdr:cNvPr>
        <xdr:cNvSpPr txBox="1"/>
      </xdr:nvSpPr>
      <xdr:spPr>
        <a:xfrm>
          <a:off x="2732823" y="81882956"/>
          <a:ext cx="693593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RELACIONES</a:t>
          </a:r>
          <a:r>
            <a:rPr lang="es-ES" sz="1800" b="1" baseline="0">
              <a:latin typeface="Arial Narrow" pitchFamily="34" charset="0"/>
            </a:rPr>
            <a:t> ESTRATEGICAS</a:t>
          </a:r>
          <a:endParaRPr lang="es-ES" sz="1800" b="1">
            <a:latin typeface="Arial Narrow" pitchFamily="34" charset="0"/>
          </a:endParaRPr>
        </a:p>
      </xdr:txBody>
    </xdr:sp>
    <xdr:clientData/>
  </xdr:twoCellAnchor>
  <xdr:twoCellAnchor>
    <xdr:from>
      <xdr:col>1</xdr:col>
      <xdr:colOff>1298864</xdr:colOff>
      <xdr:row>147</xdr:row>
      <xdr:rowOff>0</xdr:rowOff>
    </xdr:from>
    <xdr:to>
      <xdr:col>1</xdr:col>
      <xdr:colOff>2788228</xdr:colOff>
      <xdr:row>150</xdr:row>
      <xdr:rowOff>86591</xdr:rowOff>
    </xdr:to>
    <xdr:sp macro="" textlink="">
      <xdr:nvSpPr>
        <xdr:cNvPr id="14" name="13 Rectángulo">
          <a:extLst>
            <a:ext uri="{FF2B5EF4-FFF2-40B4-BE49-F238E27FC236}">
              <a16:creationId xmlns:a16="http://schemas.microsoft.com/office/drawing/2014/main" xmlns="" id="{00000000-0008-0000-0800-00000E000000}"/>
            </a:ext>
          </a:extLst>
        </xdr:cNvPr>
        <xdr:cNvSpPr/>
      </xdr:nvSpPr>
      <xdr:spPr>
        <a:xfrm>
          <a:off x="2632364" y="82991325"/>
          <a:ext cx="98714" cy="658091"/>
        </a:xfrm>
        <a:prstGeom prst="rect">
          <a:avLst/>
        </a:prstGeom>
        <a:solidFill>
          <a:schemeClr val="accent2">
            <a:lumMod val="50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3186559</xdr:colOff>
      <xdr:row>147</xdr:row>
      <xdr:rowOff>86586</xdr:rowOff>
    </xdr:from>
    <xdr:to>
      <xdr:col>2</xdr:col>
      <xdr:colOff>727377</xdr:colOff>
      <xdr:row>150</xdr:row>
      <xdr:rowOff>17313</xdr:rowOff>
    </xdr:to>
    <xdr:sp macro="" textlink="">
      <xdr:nvSpPr>
        <xdr:cNvPr id="15" name="14 CuadroTexto">
          <a:extLst>
            <a:ext uri="{FF2B5EF4-FFF2-40B4-BE49-F238E27FC236}">
              <a16:creationId xmlns:a16="http://schemas.microsoft.com/office/drawing/2014/main" xmlns="" id="{00000000-0008-0000-0800-00000F000000}"/>
            </a:ext>
          </a:extLst>
        </xdr:cNvPr>
        <xdr:cNvSpPr txBox="1"/>
      </xdr:nvSpPr>
      <xdr:spPr>
        <a:xfrm>
          <a:off x="2729359" y="83077911"/>
          <a:ext cx="731693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GESTIÓN</a:t>
          </a:r>
          <a:r>
            <a:rPr lang="es-ES" sz="1800" b="1" baseline="0">
              <a:latin typeface="Arial Narrow" pitchFamily="34" charset="0"/>
            </a:rPr>
            <a:t> DEL PATRIMONIO DOCUMENTAL</a:t>
          </a:r>
        </a:p>
      </xdr:txBody>
    </xdr:sp>
    <xdr:clientData/>
  </xdr:twoCellAnchor>
  <xdr:twoCellAnchor>
    <xdr:from>
      <xdr:col>1</xdr:col>
      <xdr:colOff>1264227</xdr:colOff>
      <xdr:row>152</xdr:row>
      <xdr:rowOff>103909</xdr:rowOff>
    </xdr:from>
    <xdr:to>
      <xdr:col>1</xdr:col>
      <xdr:colOff>2753591</xdr:colOff>
      <xdr:row>156</xdr:row>
      <xdr:rowOff>0</xdr:rowOff>
    </xdr:to>
    <xdr:sp macro="" textlink="">
      <xdr:nvSpPr>
        <xdr:cNvPr id="16" name="15 Rectángulo">
          <a:extLst>
            <a:ext uri="{FF2B5EF4-FFF2-40B4-BE49-F238E27FC236}">
              <a16:creationId xmlns:a16="http://schemas.microsoft.com/office/drawing/2014/main" xmlns="" id="{00000000-0008-0000-0800-000010000000}"/>
            </a:ext>
          </a:extLst>
        </xdr:cNvPr>
        <xdr:cNvSpPr/>
      </xdr:nvSpPr>
      <xdr:spPr>
        <a:xfrm>
          <a:off x="2597727" y="84047734"/>
          <a:ext cx="136814" cy="658091"/>
        </a:xfrm>
        <a:prstGeom prst="rect">
          <a:avLst/>
        </a:prstGeom>
        <a:solidFill>
          <a:schemeClr val="bg2">
            <a:lumMod val="25000"/>
          </a:schemeClr>
        </a:solidFill>
        <a:ln>
          <a:solidFill>
            <a:schemeClr val="accent6"/>
          </a:solidFill>
        </a:ln>
      </xdr:spPr>
      <xdr:style>
        <a:lnRef idx="0">
          <a:schemeClr val="accent5"/>
        </a:lnRef>
        <a:fillRef idx="3">
          <a:schemeClr val="accent5"/>
        </a:fillRef>
        <a:effectRef idx="3">
          <a:schemeClr val="accent5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1</xdr:col>
      <xdr:colOff>3151922</xdr:colOff>
      <xdr:row>152</xdr:row>
      <xdr:rowOff>190495</xdr:rowOff>
    </xdr:from>
    <xdr:to>
      <xdr:col>2</xdr:col>
      <xdr:colOff>692740</xdr:colOff>
      <xdr:row>155</xdr:row>
      <xdr:rowOff>121222</xdr:rowOff>
    </xdr:to>
    <xdr:sp macro="" textlink="">
      <xdr:nvSpPr>
        <xdr:cNvPr id="17" name="16 CuadroTexto">
          <a:extLst>
            <a:ext uri="{FF2B5EF4-FFF2-40B4-BE49-F238E27FC236}">
              <a16:creationId xmlns:a16="http://schemas.microsoft.com/office/drawing/2014/main" xmlns="" id="{00000000-0008-0000-0800-000011000000}"/>
            </a:ext>
          </a:extLst>
        </xdr:cNvPr>
        <xdr:cNvSpPr txBox="1"/>
      </xdr:nvSpPr>
      <xdr:spPr>
        <a:xfrm>
          <a:off x="2732822" y="84134320"/>
          <a:ext cx="693593" cy="502227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s-ES" sz="1800" b="1">
              <a:latin typeface="Arial Narrow" pitchFamily="34" charset="0"/>
            </a:rPr>
            <a:t>GERENCIA DE TI</a:t>
          </a:r>
          <a:endParaRPr lang="es-ES" sz="1800" b="1" baseline="0">
            <a:latin typeface="Arial Narrow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williamfernandodiazrojas\Documents\WILLIAM\PROYECTO_H_ENGATIVA\TALLER_AGOSTO_24-25_2012\SEPT_28_2012\PLATAFORMA%20ESTRATEGICA_ENGATIVA\MARZO_2013\POAS%202013_ENGATIVA_mayo_22\LISTADO%20MAESTRO%20AJUSTAD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\C\@\Auxiliar1\mis%20documentos\Documents%20and%20Settings\WILLIAM\DOCUMENTOS%20WILLIAM\Rafael%20Uribe\HOSPITAL%20RAFAEL%20URIBE\INDICADORES%20VSP\COMPONENTE3_VS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@\Auxiliar1\mis%20documentos\Documents%20and%20Settings\WILLIAM\DOCUMENTOS%20WILLIAM\Rafael%20Uribe\HOSPITAL%20RAFAEL%20URIBE\INDICADORES%20VSP\COMPONENTE3_VSP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FONTIBON\Desktop\PLAN%20DEF%20ALCALDIA%20LOCAL%20FONTIBON%20MARZO%202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\Users\juianarango\Desktop\SECRETARIA%20DISTRITAL%20DE%20PLANEACION\SDP%202015\PRIMER%20SEGUIMIENTO%20MUSI%202015\MUSI%20FONTIBON%20Corte%2031%20de%20marzo%20de%202015%20(21%20abril%20de%202015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uan.jimenez\Mis%20documentos\Juan%20Sebastian%20Jimenez\Evidencias%20Febrero\Linamiento%20&#183;%203%20Planes%20De%20Gesti&#243;n\LINEAMIENTO%20&#183;%203\DEFINITIVO\DEFINITIVO%2023022017\L3.1%20GESTI&#211;N%20DEL%20CONOCIMIENTO%202017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\Users\juianarango\Downloads\MUSI%20FONTIBON%20Corte%2031%20de%20marzo%20de%202015%20(14%20abril%20de%202015)%20CAMIL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APA CODIFICACION"/>
      <sheetName val="MANUALES"/>
      <sheetName val="GUIAS"/>
      <sheetName val="PROTOCOLOS"/>
      <sheetName val="PROCESOS"/>
      <sheetName val="GE"/>
      <sheetName val="GC"/>
      <sheetName val="SP"/>
      <sheetName val="CS"/>
      <sheetName val="AC"/>
      <sheetName val="MC"/>
      <sheetName val="PROCEDIMIENTOS"/>
      <sheetName val="INSTRUCTIVOS"/>
      <sheetName val="FORMATOS - REGISTROS"/>
      <sheetName val="FOLLETOS"/>
      <sheetName val="FICHAS DE EPIDEMIOLOGÍA"/>
      <sheetName val="INDICADORES"/>
      <sheetName val="REGISTROS SANITARIOS"/>
      <sheetName val="AC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componente 3.1 VSP"/>
      <sheetName val="Facturacion RUU"/>
      <sheetName val="Facturacion AN"/>
      <sheetName val="Cuadro_semaforo"/>
    </sheetNames>
    <sheetDataSet>
      <sheetData sheetId="0"/>
      <sheetData sheetId="1"/>
      <sheetData sheetId="2"/>
      <sheetData sheetId="3">
        <row r="4">
          <cell r="C4">
            <v>75</v>
          </cell>
        </row>
        <row r="5">
          <cell r="C5">
            <v>85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componente 3.1 VSP"/>
      <sheetName val="Facturacion RUU"/>
      <sheetName val="Facturacion AN"/>
      <sheetName val="Cuadro_semaforo"/>
    </sheetNames>
    <sheetDataSet>
      <sheetData sheetId="0"/>
      <sheetData sheetId="1"/>
      <sheetData sheetId="2"/>
      <sheetData sheetId="3">
        <row r="4">
          <cell r="C4">
            <v>75</v>
          </cell>
        </row>
        <row r="5">
          <cell r="C5">
            <v>85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GESTION POR PROCESO"/>
      <sheetName val="Hoja2"/>
      <sheetName val="Hoja4"/>
    </sheetNames>
    <sheetDataSet>
      <sheetData sheetId="0"/>
      <sheetData sheetId="1">
        <row r="2">
          <cell r="A2" t="str">
            <v>ADQUISICION DE BIENES</v>
          </cell>
          <cell r="B2" t="str">
            <v>GASTOS DE FUNCIONAMIENTO</v>
          </cell>
          <cell r="C2" t="str">
            <v>RETADORA (MEJORA)</v>
          </cell>
          <cell r="D2" t="str">
            <v>SUMA</v>
          </cell>
          <cell r="F2" t="str">
            <v>EFICIENCIA</v>
          </cell>
        </row>
        <row r="3">
          <cell r="A3" t="str">
            <v>ADQUISICION DE SERVICIOS</v>
          </cell>
          <cell r="B3" t="str">
            <v>GASTOS DE INVERSION</v>
          </cell>
          <cell r="C3" t="str">
            <v>RUTINARIA</v>
          </cell>
          <cell r="D3" t="str">
            <v>CONSTANTE</v>
          </cell>
          <cell r="F3" t="str">
            <v>EFICACIA</v>
          </cell>
        </row>
        <row r="4">
          <cell r="A4" t="str">
            <v>SERVICIOS PUBLICOS</v>
          </cell>
          <cell r="C4" t="str">
            <v>GESTIÓN</v>
          </cell>
          <cell r="D4" t="str">
            <v>CRECIENTE</v>
          </cell>
          <cell r="F4" t="str">
            <v>EFECTIVIDAD</v>
          </cell>
        </row>
        <row r="5">
          <cell r="A5" t="str">
            <v>GASTOS GENERALES</v>
          </cell>
          <cell r="C5" t="str">
            <v>SOTENIBILIDAD DEL SISTEMA DE GESTIÓN</v>
          </cell>
          <cell r="D5" t="str">
            <v>DECRECIENTE</v>
          </cell>
        </row>
        <row r="6">
          <cell r="A6" t="str">
            <v>SERVICIOS PERSONALES</v>
          </cell>
        </row>
        <row r="7">
          <cell r="A7" t="str">
            <v>OTROS GASTOS GENERALES</v>
          </cell>
          <cell r="G7" t="str">
            <v>SI</v>
          </cell>
        </row>
        <row r="8">
          <cell r="G8" t="str">
            <v>NO</v>
          </cell>
        </row>
        <row r="118">
          <cell r="B118" t="str">
            <v>ALCALDIA LOCAL DE USAQUEN</v>
          </cell>
          <cell r="C118" t="str">
            <v>ALCALDE LOCAL DE USAQUEN</v>
          </cell>
        </row>
        <row r="119">
          <cell r="B119" t="str">
            <v>ALCALDIA LOCAL DE CHAPINERO</v>
          </cell>
          <cell r="C119" t="str">
            <v>ALCALDE LOCAL DE CHAPINERO</v>
          </cell>
        </row>
        <row r="120">
          <cell r="B120" t="str">
            <v>ALCALDIA LOCAL DE SANTAFE</v>
          </cell>
          <cell r="C120" t="str">
            <v>ALCALDE LOCAL DE SANTAFE</v>
          </cell>
        </row>
        <row r="121">
          <cell r="B121" t="str">
            <v>ALCALDIA LOCAL DE SAN CRISTOBAL</v>
          </cell>
          <cell r="C121" t="str">
            <v>ALCALDE LOCAL DE SAN CRISTOBAL</v>
          </cell>
        </row>
        <row r="122">
          <cell r="B122" t="str">
            <v>ALCALDIA LOCAL DE USME</v>
          </cell>
          <cell r="C122" t="str">
            <v>ALCALDE LOCAL DE USME</v>
          </cell>
        </row>
        <row r="123">
          <cell r="B123" t="str">
            <v>ALCALDIA LOCAL DE TUNJUELITO</v>
          </cell>
          <cell r="C123" t="str">
            <v>ALCALDE LOCAL DE TUNJUELITO</v>
          </cell>
        </row>
        <row r="124">
          <cell r="B124" t="str">
            <v>ALCALDIA LOCAL DE BOSA</v>
          </cell>
          <cell r="C124" t="str">
            <v>ALCALDE LOCAL DE BOSA</v>
          </cell>
        </row>
        <row r="125">
          <cell r="B125" t="str">
            <v>ALCALDIA LOCAL DE KENNEDY</v>
          </cell>
          <cell r="C125" t="str">
            <v>ALCALDE LOCAL DE KENNEDY</v>
          </cell>
        </row>
        <row r="126">
          <cell r="B126" t="str">
            <v>ALCALDIA LOCAL DE FONTIBON</v>
          </cell>
          <cell r="C126" t="str">
            <v>ALCALDE LOCAL DE FONTIBON</v>
          </cell>
        </row>
        <row r="127">
          <cell r="B127" t="str">
            <v>ALCALDIA LOCAL DE ENGATIVA</v>
          </cell>
          <cell r="C127" t="str">
            <v>ALCALDE LOCAL DE ENGATIVA</v>
          </cell>
        </row>
        <row r="128">
          <cell r="B128" t="str">
            <v>ALCALDIA LOCAL DE SUBA</v>
          </cell>
          <cell r="C128" t="str">
            <v>ALCALDE LOCAL DE SUBA</v>
          </cell>
        </row>
        <row r="129">
          <cell r="B129" t="str">
            <v>ALCALDIA LOCAL DE BARRIOS UNIDOS</v>
          </cell>
          <cell r="C129" t="str">
            <v>ALCALDE LOCAL DE BARRIOS UNIDOS</v>
          </cell>
        </row>
        <row r="130">
          <cell r="B130" t="str">
            <v>ALCALDIA LOCAL DE TEUSAQUILLO</v>
          </cell>
          <cell r="C130" t="str">
            <v>ALCALDE LOCAL DE TEUSAQUILLO</v>
          </cell>
        </row>
        <row r="131">
          <cell r="B131" t="str">
            <v>ALCALDIA LOCAL DE LOS MARTIRES</v>
          </cell>
          <cell r="C131" t="str">
            <v>ALCALDE LOCAL DE LOS MARTIRES</v>
          </cell>
        </row>
        <row r="132">
          <cell r="B132" t="str">
            <v>ALCALDIA LOCAL DE ANTONIO NARIÑO</v>
          </cell>
          <cell r="C132" t="str">
            <v>ALCALDE LOCAL DE ANTONIO NARIÑO</v>
          </cell>
        </row>
        <row r="133">
          <cell r="B133" t="str">
            <v xml:space="preserve">ALCALDIA LOCAL DE PUENTE ARANDA </v>
          </cell>
          <cell r="C133" t="str">
            <v xml:space="preserve">ALCALDE LOCAL DE PUENTE ARANDA </v>
          </cell>
        </row>
        <row r="134">
          <cell r="B134" t="str">
            <v>ALCALDIA LOCAL DE LA CANDELARIA</v>
          </cell>
          <cell r="C134" t="str">
            <v>ALCALDE LOCAL DE LA CANDELARIA</v>
          </cell>
        </row>
        <row r="135">
          <cell r="B135" t="str">
            <v>ALCALDIA LOCAL DE RAFAEL URIBE URIBE</v>
          </cell>
          <cell r="C135" t="str">
            <v>ALCALDE LOCAL DE RAFAEL URIBE URIBE</v>
          </cell>
        </row>
        <row r="136">
          <cell r="B136" t="str">
            <v>ALCALDIA LOCAL DE CIUDAD BOLIVAR</v>
          </cell>
          <cell r="C136" t="str">
            <v>ALCALDE LOCAL DE CIUDAD BOLIVAR</v>
          </cell>
        </row>
        <row r="137">
          <cell r="B137" t="str">
            <v>ALCALDIA LOCAL DE SUMAPAZ</v>
          </cell>
          <cell r="C137" t="str">
            <v>ALCALDE LOCAL DE SUMAPAZ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atriz Unificada de Seguimiento"/>
      <sheetName val="Hoja2"/>
      <sheetName val="PMR"/>
      <sheetName val="APC"/>
      <sheetName val="APR"/>
      <sheetName val="Contratación 2013"/>
      <sheetName val="Contratación 2014"/>
      <sheetName val="Contratación 2015"/>
      <sheetName val="Desplegables"/>
    </sheetNames>
    <sheetDataSet>
      <sheetData sheetId="0" refreshError="1"/>
      <sheetData sheetId="1" refreshError="1"/>
      <sheetData sheetId="2">
        <row r="8">
          <cell r="B8" t="str">
            <v>EJE_UNO</v>
          </cell>
        </row>
        <row r="9">
          <cell r="B9" t="str">
            <v>EJE_DOS</v>
          </cell>
        </row>
        <row r="10">
          <cell r="B10" t="str">
            <v>EJE_TRES</v>
          </cell>
        </row>
        <row r="47">
          <cell r="B47" t="str">
            <v xml:space="preserve">USAQUÉN </v>
          </cell>
        </row>
        <row r="48">
          <cell r="B48" t="str">
            <v>CHAPINERO</v>
          </cell>
        </row>
        <row r="49">
          <cell r="B49" t="str">
            <v>SANTA FE</v>
          </cell>
        </row>
        <row r="50">
          <cell r="B50" t="str">
            <v>SAN CRISTÓBAL</v>
          </cell>
        </row>
        <row r="51">
          <cell r="B51" t="str">
            <v>USME</v>
          </cell>
        </row>
        <row r="52">
          <cell r="B52" t="str">
            <v>TUNJUELITO</v>
          </cell>
        </row>
        <row r="53">
          <cell r="B53" t="str">
            <v>BOSA</v>
          </cell>
        </row>
        <row r="54">
          <cell r="B54" t="str">
            <v>KENNEDY</v>
          </cell>
        </row>
        <row r="55">
          <cell r="B55" t="str">
            <v>FONTIBÓN</v>
          </cell>
        </row>
        <row r="56">
          <cell r="B56" t="str">
            <v xml:space="preserve">ENGATIVA </v>
          </cell>
        </row>
        <row r="57">
          <cell r="B57" t="str">
            <v>SUBA</v>
          </cell>
        </row>
        <row r="58">
          <cell r="B58" t="str">
            <v>BARRIOS UNIDOS</v>
          </cell>
        </row>
        <row r="59">
          <cell r="B59" t="str">
            <v>TEUSAQUILLO</v>
          </cell>
        </row>
        <row r="60">
          <cell r="B60" t="str">
            <v>LOS MÁRTIRES</v>
          </cell>
        </row>
        <row r="61">
          <cell r="B61" t="str">
            <v>ANTONIO NARIÑO</v>
          </cell>
        </row>
        <row r="62">
          <cell r="B62" t="str">
            <v>PUENTE ARANDA</v>
          </cell>
        </row>
        <row r="63">
          <cell r="B63" t="str">
            <v>LA CANDELARIA</v>
          </cell>
        </row>
        <row r="64">
          <cell r="B64" t="str">
            <v>RAFAEL URIBE URIBE</v>
          </cell>
        </row>
        <row r="65">
          <cell r="B65" t="str">
            <v>CIUDAD BOLÍVAR</v>
          </cell>
        </row>
        <row r="66">
          <cell r="B66" t="str">
            <v>SUMAPAZ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GESTION POR PROCESO"/>
      <sheetName val="Hoja2"/>
    </sheetNames>
    <sheetDataSet>
      <sheetData sheetId="0"/>
      <sheetData sheetId="1">
        <row r="6">
          <cell r="C6" t="str">
            <v>RUTINARIA</v>
          </cell>
        </row>
        <row r="7">
          <cell r="C7" t="str">
            <v>RETADORA (MEJORA)</v>
          </cell>
        </row>
        <row r="8">
          <cell r="C8" t="str">
            <v>GESTIÓN</v>
          </cell>
        </row>
        <row r="9">
          <cell r="C9" t="str">
            <v>SOSTENIBILDIAD DEL SISTEMA DE GESTIÓN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z Unifcada de Seguimiento "/>
      <sheetName val="Hoja2"/>
      <sheetName val="PMR"/>
      <sheetName val="APC"/>
      <sheetName val="APR"/>
      <sheetName val="Contratación 2013"/>
      <sheetName val="Contratación 2014"/>
      <sheetName val="Contratación 2015"/>
      <sheetName val="Desplegables"/>
      <sheetName val="Insumo PMR"/>
      <sheetName val="Insumos ponderación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E:\CUADRO_INTEGRADO_DE_CONTROL_FONTIBON_2017\TABLERO_ALCADIA_FONTIBON_ULTIMO_MARZO_2017.xlsx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B106"/>
  <sheetViews>
    <sheetView showGridLines="0" tabSelected="1" topLeftCell="A10" zoomScale="40" zoomScaleNormal="40" workbookViewId="0">
      <selection sqref="A1:Y1"/>
    </sheetView>
  </sheetViews>
  <sheetFormatPr baseColWidth="10" defaultRowHeight="15" x14ac:dyDescent="0.25"/>
  <cols>
    <col min="1" max="1" width="17.5" style="76" customWidth="1"/>
    <col min="2" max="2" width="18.375" style="76" customWidth="1"/>
    <col min="3" max="3" width="20" style="76" customWidth="1"/>
    <col min="4" max="4" width="49.625" style="76" customWidth="1"/>
    <col min="5" max="5" width="17.25" style="76" customWidth="1"/>
    <col min="6" max="6" width="13.75" style="76" customWidth="1"/>
    <col min="7" max="7" width="19.25" style="76" customWidth="1"/>
    <col min="8" max="8" width="34.75" style="76" customWidth="1"/>
    <col min="9" max="9" width="11.875" style="76" customWidth="1"/>
    <col min="10" max="10" width="19.25" style="76" customWidth="1"/>
    <col min="11" max="11" width="13.875" style="76" customWidth="1"/>
    <col min="12" max="16" width="9.125" style="76" customWidth="1"/>
    <col min="17" max="17" width="17.5" style="76" customWidth="1"/>
    <col min="18" max="18" width="23.875" style="76" customWidth="1"/>
    <col min="19" max="19" width="18.625" style="76" customWidth="1"/>
    <col min="20" max="23" width="11" style="76"/>
    <col min="24" max="24" width="18.25" style="76" customWidth="1"/>
    <col min="25" max="25" width="19.75" style="76" customWidth="1"/>
    <col min="26" max="26" width="23.375" style="76" customWidth="1"/>
    <col min="27" max="27" width="16.5" style="76" customWidth="1"/>
    <col min="28" max="28" width="12.375" style="76" customWidth="1"/>
    <col min="29" max="29" width="16.125" style="76" customWidth="1"/>
    <col min="30" max="30" width="19.375" style="76" customWidth="1"/>
    <col min="31" max="31" width="15.5" style="76" customWidth="1"/>
    <col min="32" max="32" width="27" style="76" customWidth="1"/>
    <col min="33" max="33" width="17.25" style="76" customWidth="1"/>
    <col min="34" max="35" width="14.375" style="76" customWidth="1"/>
    <col min="36" max="36" width="15" style="76" customWidth="1"/>
    <col min="37" max="37" width="15.625" style="76" customWidth="1"/>
    <col min="38" max="38" width="28.625" style="76" customWidth="1"/>
    <col min="39" max="43" width="11" style="76"/>
    <col min="44" max="44" width="25.875" style="76" customWidth="1"/>
    <col min="45" max="46" width="11" style="76"/>
    <col min="47" max="47" width="13" style="76" customWidth="1"/>
    <col min="48" max="48" width="12.75" style="76" customWidth="1"/>
    <col min="49" max="49" width="18.125" style="76" customWidth="1"/>
    <col min="50" max="50" width="21.125" style="76" customWidth="1"/>
    <col min="51" max="51" width="16.75" style="76" customWidth="1"/>
    <col min="52" max="52" width="16.125" style="76" customWidth="1"/>
    <col min="53" max="53" width="19.125" style="76" customWidth="1"/>
    <col min="54" max="54" width="17.375" style="76" customWidth="1"/>
    <col min="55" max="16384" width="11" style="76"/>
  </cols>
  <sheetData>
    <row r="1" spans="1:54" ht="40.5" customHeight="1" x14ac:dyDescent="0.25">
      <c r="A1" s="378">
        <f ca="1">NOW()</f>
        <v>42923.633359837964</v>
      </c>
      <c r="B1" s="379"/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40.5" customHeight="1" x14ac:dyDescent="0.25">
      <c r="A2" s="380" t="s">
        <v>0</v>
      </c>
      <c r="B2" s="380"/>
      <c r="C2" s="380"/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0"/>
      <c r="Y2" s="380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45.75" customHeight="1" x14ac:dyDescent="0.25">
      <c r="A3" s="2" t="s">
        <v>1</v>
      </c>
      <c r="B3" s="3">
        <v>2017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5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</row>
    <row r="4" spans="1:54" ht="45.75" customHeight="1" x14ac:dyDescent="0.25">
      <c r="A4" s="2" t="s">
        <v>2</v>
      </c>
      <c r="B4" s="3" t="s">
        <v>3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5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</row>
    <row r="5" spans="1:54" ht="45.75" customHeight="1" x14ac:dyDescent="0.25">
      <c r="A5" s="2" t="s">
        <v>4</v>
      </c>
      <c r="B5" s="3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5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</row>
    <row r="6" spans="1:54" ht="45.75" customHeight="1" x14ac:dyDescent="0.25">
      <c r="A6" s="2" t="s">
        <v>5</v>
      </c>
      <c r="B6" s="3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5"/>
      <c r="Z6" s="7"/>
      <c r="AA6" s="8"/>
      <c r="AB6" s="8"/>
      <c r="AC6" s="8"/>
      <c r="AD6" s="8"/>
      <c r="AE6" s="8"/>
      <c r="AF6" s="7"/>
      <c r="AG6" s="8"/>
      <c r="AH6" s="8"/>
      <c r="AI6" s="8"/>
      <c r="AJ6" s="8"/>
      <c r="AK6" s="8"/>
      <c r="AL6" s="7"/>
      <c r="AM6" s="8"/>
      <c r="AN6" s="8"/>
      <c r="AO6" s="8"/>
      <c r="AP6" s="8"/>
      <c r="AQ6" s="8"/>
      <c r="AR6" s="7"/>
      <c r="AS6" s="8"/>
      <c r="AT6" s="8"/>
      <c r="AU6" s="8"/>
      <c r="AV6" s="8"/>
      <c r="AW6" s="8"/>
      <c r="AX6" s="7"/>
      <c r="AY6" s="8"/>
      <c r="AZ6" s="8"/>
      <c r="BA6" s="8"/>
      <c r="BB6" s="8"/>
    </row>
    <row r="7" spans="1:54" ht="45.75" customHeight="1" x14ac:dyDescent="0.25">
      <c r="A7" s="2" t="s">
        <v>6</v>
      </c>
      <c r="B7" s="3" t="s">
        <v>7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5"/>
      <c r="Z7" s="353"/>
      <c r="AA7" s="353"/>
      <c r="AB7" s="353"/>
      <c r="AC7" s="353"/>
      <c r="AD7" s="353"/>
      <c r="AE7" s="353"/>
      <c r="AF7" s="353"/>
      <c r="AG7" s="353"/>
      <c r="AH7" s="353"/>
      <c r="AI7" s="353"/>
      <c r="AJ7" s="353"/>
      <c r="AK7" s="353"/>
      <c r="AL7" s="353"/>
      <c r="AM7" s="353"/>
      <c r="AN7" s="353"/>
      <c r="AO7" s="353"/>
      <c r="AP7" s="353"/>
      <c r="AQ7" s="353"/>
      <c r="AR7" s="353"/>
      <c r="AS7" s="353"/>
      <c r="AT7" s="353"/>
      <c r="AU7" s="353"/>
      <c r="AV7" s="353"/>
      <c r="AW7" s="353"/>
      <c r="AX7" s="353"/>
      <c r="AY7" s="353"/>
      <c r="AZ7" s="353"/>
      <c r="BA7" s="353"/>
      <c r="BB7" s="353"/>
    </row>
    <row r="8" spans="1:54" x14ac:dyDescent="0.25">
      <c r="A8" s="9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6"/>
      <c r="R8" s="6"/>
      <c r="S8" s="6"/>
      <c r="T8" s="6"/>
      <c r="U8" s="6"/>
      <c r="V8" s="6"/>
      <c r="W8" s="6"/>
      <c r="X8" s="6"/>
      <c r="Y8" s="6"/>
      <c r="Z8" s="353"/>
      <c r="AA8" s="353"/>
      <c r="AB8" s="353"/>
      <c r="AC8" s="353"/>
      <c r="AD8" s="353"/>
      <c r="AE8" s="353"/>
      <c r="AF8" s="353"/>
      <c r="AG8" s="353"/>
      <c r="AH8" s="353"/>
      <c r="AI8" s="353"/>
      <c r="AJ8" s="353"/>
      <c r="AK8" s="353"/>
      <c r="AL8" s="353"/>
      <c r="AM8" s="353"/>
      <c r="AN8" s="353"/>
      <c r="AO8" s="353"/>
      <c r="AP8" s="353"/>
      <c r="AQ8" s="353"/>
      <c r="AR8" s="353"/>
      <c r="AS8" s="353"/>
      <c r="AT8" s="353"/>
      <c r="AU8" s="353"/>
      <c r="AV8" s="353"/>
      <c r="AW8" s="353"/>
      <c r="AX8" s="353"/>
      <c r="AY8" s="353"/>
      <c r="AZ8" s="353"/>
      <c r="BA8" s="353"/>
      <c r="BB8" s="353"/>
    </row>
    <row r="9" spans="1:54" x14ac:dyDescent="0.25">
      <c r="A9" s="7"/>
      <c r="B9" s="7"/>
      <c r="C9" s="7"/>
      <c r="D9" s="381"/>
      <c r="E9" s="381"/>
      <c r="F9" s="381"/>
      <c r="G9" s="381"/>
      <c r="H9" s="381"/>
      <c r="I9" s="381"/>
      <c r="J9" s="381"/>
      <c r="K9" s="381"/>
      <c r="L9" s="381"/>
      <c r="M9" s="381"/>
      <c r="N9" s="381"/>
      <c r="O9" s="381"/>
      <c r="P9" s="381"/>
      <c r="Q9" s="381"/>
      <c r="R9" s="381"/>
      <c r="S9" s="381"/>
      <c r="T9" s="10"/>
      <c r="U9" s="6"/>
      <c r="V9" s="6"/>
      <c r="W9" s="6"/>
      <c r="X9" s="6"/>
      <c r="Y9" s="6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</row>
    <row r="10" spans="1:54" x14ac:dyDescent="0.25">
      <c r="A10" s="12"/>
      <c r="B10" s="6"/>
      <c r="C10" s="6"/>
      <c r="D10" s="382"/>
      <c r="E10" s="382"/>
      <c r="F10" s="382"/>
      <c r="G10" s="382"/>
      <c r="H10" s="382"/>
      <c r="I10" s="382"/>
      <c r="J10" s="382"/>
      <c r="K10" s="382"/>
      <c r="L10" s="354"/>
      <c r="M10" s="354"/>
      <c r="N10" s="354"/>
      <c r="O10" s="354"/>
      <c r="P10" s="11"/>
      <c r="Q10" s="11"/>
      <c r="R10" s="11"/>
      <c r="S10" s="11"/>
      <c r="T10" s="11"/>
      <c r="U10" s="6"/>
      <c r="V10" s="6"/>
      <c r="W10" s="6"/>
      <c r="X10" s="6"/>
      <c r="Y10" s="6"/>
      <c r="Z10" s="354"/>
      <c r="AA10" s="354"/>
      <c r="AB10" s="354"/>
      <c r="AC10" s="13"/>
      <c r="AD10" s="13"/>
      <c r="AE10" s="13"/>
      <c r="AF10" s="354"/>
      <c r="AG10" s="354"/>
      <c r="AH10" s="354"/>
      <c r="AI10" s="13"/>
      <c r="AJ10" s="13"/>
      <c r="AK10" s="13"/>
      <c r="AL10" s="354"/>
      <c r="AM10" s="354"/>
      <c r="AN10" s="354"/>
      <c r="AO10" s="13"/>
      <c r="AP10" s="13"/>
      <c r="AQ10" s="13"/>
      <c r="AR10" s="354"/>
      <c r="AS10" s="354"/>
      <c r="AT10" s="354"/>
      <c r="AU10" s="13"/>
      <c r="AV10" s="13"/>
      <c r="AW10" s="13"/>
      <c r="AX10" s="354"/>
      <c r="AY10" s="354"/>
      <c r="AZ10" s="354"/>
      <c r="BA10" s="13"/>
      <c r="BB10" s="13"/>
    </row>
    <row r="11" spans="1:54" ht="15.75" thickBo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</row>
    <row r="12" spans="1:54" ht="15" customHeight="1" x14ac:dyDescent="0.25">
      <c r="A12" s="355" t="s">
        <v>8</v>
      </c>
      <c r="B12" s="356"/>
      <c r="C12" s="14"/>
      <c r="D12" s="361"/>
      <c r="E12" s="362"/>
      <c r="F12" s="362"/>
      <c r="G12" s="362"/>
      <c r="H12" s="362"/>
      <c r="I12" s="362"/>
      <c r="J12" s="362"/>
      <c r="K12" s="362"/>
      <c r="L12" s="362"/>
      <c r="M12" s="362"/>
      <c r="N12" s="362"/>
      <c r="O12" s="362"/>
      <c r="P12" s="362"/>
      <c r="Q12" s="362"/>
      <c r="R12" s="362"/>
      <c r="S12" s="362"/>
      <c r="T12" s="362"/>
      <c r="U12" s="362"/>
      <c r="V12" s="362"/>
      <c r="W12" s="362"/>
      <c r="X12" s="362"/>
      <c r="Y12" s="362"/>
      <c r="Z12" s="365" t="s">
        <v>9</v>
      </c>
      <c r="AA12" s="365"/>
      <c r="AB12" s="365"/>
      <c r="AC12" s="365"/>
      <c r="AD12" s="365"/>
      <c r="AE12" s="365"/>
      <c r="AF12" s="366" t="s">
        <v>9</v>
      </c>
      <c r="AG12" s="366"/>
      <c r="AH12" s="366"/>
      <c r="AI12" s="366"/>
      <c r="AJ12" s="366"/>
      <c r="AK12" s="366"/>
      <c r="AL12" s="365" t="s">
        <v>9</v>
      </c>
      <c r="AM12" s="365"/>
      <c r="AN12" s="365"/>
      <c r="AO12" s="365"/>
      <c r="AP12" s="365"/>
      <c r="AQ12" s="365"/>
      <c r="AR12" s="367" t="s">
        <v>9</v>
      </c>
      <c r="AS12" s="367"/>
      <c r="AT12" s="367"/>
      <c r="AU12" s="367"/>
      <c r="AV12" s="367"/>
      <c r="AW12" s="367"/>
      <c r="AX12" s="368" t="s">
        <v>9</v>
      </c>
      <c r="AY12" s="368"/>
      <c r="AZ12" s="368"/>
      <c r="BA12" s="368"/>
      <c r="BB12" s="368"/>
    </row>
    <row r="13" spans="1:54" ht="15.75" thickBot="1" x14ac:dyDescent="0.3">
      <c r="A13" s="357"/>
      <c r="B13" s="358"/>
      <c r="C13" s="15"/>
      <c r="D13" s="363"/>
      <c r="E13" s="364"/>
      <c r="F13" s="364"/>
      <c r="G13" s="364"/>
      <c r="H13" s="364"/>
      <c r="I13" s="364"/>
      <c r="J13" s="364"/>
      <c r="K13" s="364"/>
      <c r="L13" s="364"/>
      <c r="M13" s="364"/>
      <c r="N13" s="364"/>
      <c r="O13" s="364"/>
      <c r="P13" s="364"/>
      <c r="Q13" s="364"/>
      <c r="R13" s="364"/>
      <c r="S13" s="364"/>
      <c r="T13" s="364"/>
      <c r="U13" s="364"/>
      <c r="V13" s="364"/>
      <c r="W13" s="364"/>
      <c r="X13" s="364"/>
      <c r="Y13" s="364"/>
      <c r="Z13" s="369" t="s">
        <v>10</v>
      </c>
      <c r="AA13" s="369"/>
      <c r="AB13" s="369"/>
      <c r="AC13" s="369"/>
      <c r="AD13" s="369"/>
      <c r="AE13" s="369"/>
      <c r="AF13" s="370" t="s">
        <v>11</v>
      </c>
      <c r="AG13" s="370"/>
      <c r="AH13" s="370"/>
      <c r="AI13" s="370"/>
      <c r="AJ13" s="370"/>
      <c r="AK13" s="370"/>
      <c r="AL13" s="369" t="s">
        <v>12</v>
      </c>
      <c r="AM13" s="369"/>
      <c r="AN13" s="369"/>
      <c r="AO13" s="369"/>
      <c r="AP13" s="369"/>
      <c r="AQ13" s="369"/>
      <c r="AR13" s="371" t="s">
        <v>13</v>
      </c>
      <c r="AS13" s="371"/>
      <c r="AT13" s="371"/>
      <c r="AU13" s="371"/>
      <c r="AV13" s="371"/>
      <c r="AW13" s="371"/>
      <c r="AX13" s="372" t="s">
        <v>14</v>
      </c>
      <c r="AY13" s="372"/>
      <c r="AZ13" s="372"/>
      <c r="BA13" s="372"/>
      <c r="BB13" s="372"/>
    </row>
    <row r="14" spans="1:54" ht="15" customHeight="1" x14ac:dyDescent="0.25">
      <c r="A14" s="359"/>
      <c r="B14" s="360"/>
      <c r="C14" s="15"/>
      <c r="D14" s="373" t="s">
        <v>15</v>
      </c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4"/>
      <c r="T14" s="16"/>
      <c r="U14" s="375" t="s">
        <v>16</v>
      </c>
      <c r="V14" s="375"/>
      <c r="W14" s="375"/>
      <c r="X14" s="375"/>
      <c r="Y14" s="375"/>
      <c r="Z14" s="330" t="s">
        <v>17</v>
      </c>
      <c r="AA14" s="330"/>
      <c r="AB14" s="330"/>
      <c r="AC14" s="376" t="s">
        <v>18</v>
      </c>
      <c r="AD14" s="330" t="s">
        <v>19</v>
      </c>
      <c r="AE14" s="330" t="s">
        <v>20</v>
      </c>
      <c r="AF14" s="351" t="s">
        <v>17</v>
      </c>
      <c r="AG14" s="351"/>
      <c r="AH14" s="351"/>
      <c r="AI14" s="351" t="s">
        <v>18</v>
      </c>
      <c r="AJ14" s="351" t="s">
        <v>19</v>
      </c>
      <c r="AK14" s="351" t="s">
        <v>20</v>
      </c>
      <c r="AL14" s="330" t="s">
        <v>17</v>
      </c>
      <c r="AM14" s="330"/>
      <c r="AN14" s="330"/>
      <c r="AO14" s="330" t="s">
        <v>18</v>
      </c>
      <c r="AP14" s="330" t="s">
        <v>19</v>
      </c>
      <c r="AQ14" s="330" t="s">
        <v>20</v>
      </c>
      <c r="AR14" s="349" t="s">
        <v>17</v>
      </c>
      <c r="AS14" s="349"/>
      <c r="AT14" s="349"/>
      <c r="AU14" s="349" t="s">
        <v>18</v>
      </c>
      <c r="AV14" s="349" t="s">
        <v>19</v>
      </c>
      <c r="AW14" s="349" t="s">
        <v>20</v>
      </c>
      <c r="AX14" s="332" t="s">
        <v>17</v>
      </c>
      <c r="AY14" s="332"/>
      <c r="AZ14" s="332"/>
      <c r="BA14" s="332" t="s">
        <v>18</v>
      </c>
      <c r="BB14" s="334" t="s">
        <v>21</v>
      </c>
    </row>
    <row r="15" spans="1:54" ht="51.75" thickBot="1" x14ac:dyDescent="0.3">
      <c r="A15" s="17" t="s">
        <v>22</v>
      </c>
      <c r="B15" s="18" t="s">
        <v>23</v>
      </c>
      <c r="C15" s="336" t="s">
        <v>24</v>
      </c>
      <c r="D15" s="19" t="s">
        <v>25</v>
      </c>
      <c r="E15" s="20" t="s">
        <v>26</v>
      </c>
      <c r="F15" s="20" t="s">
        <v>27</v>
      </c>
      <c r="G15" s="20" t="s">
        <v>28</v>
      </c>
      <c r="H15" s="20" t="s">
        <v>29</v>
      </c>
      <c r="I15" s="20" t="s">
        <v>30</v>
      </c>
      <c r="J15" s="20" t="s">
        <v>31</v>
      </c>
      <c r="K15" s="20" t="s">
        <v>32</v>
      </c>
      <c r="L15" s="20" t="s">
        <v>33</v>
      </c>
      <c r="M15" s="20" t="s">
        <v>34</v>
      </c>
      <c r="N15" s="20" t="s">
        <v>35</v>
      </c>
      <c r="O15" s="20" t="s">
        <v>36</v>
      </c>
      <c r="P15" s="20" t="s">
        <v>37</v>
      </c>
      <c r="Q15" s="20" t="s">
        <v>38</v>
      </c>
      <c r="R15" s="20" t="s">
        <v>39</v>
      </c>
      <c r="S15" s="20" t="s">
        <v>40</v>
      </c>
      <c r="T15" s="20" t="s">
        <v>41</v>
      </c>
      <c r="U15" s="21" t="s">
        <v>42</v>
      </c>
      <c r="V15" s="21" t="s">
        <v>43</v>
      </c>
      <c r="W15" s="338" t="s">
        <v>44</v>
      </c>
      <c r="X15" s="339"/>
      <c r="Y15" s="21" t="s">
        <v>45</v>
      </c>
      <c r="Z15" s="22" t="s">
        <v>28</v>
      </c>
      <c r="AA15" s="23" t="s">
        <v>46</v>
      </c>
      <c r="AB15" s="23" t="s">
        <v>47</v>
      </c>
      <c r="AC15" s="377"/>
      <c r="AD15" s="331"/>
      <c r="AE15" s="331"/>
      <c r="AF15" s="21" t="s">
        <v>28</v>
      </c>
      <c r="AG15" s="21" t="s">
        <v>46</v>
      </c>
      <c r="AH15" s="21" t="s">
        <v>47</v>
      </c>
      <c r="AI15" s="352"/>
      <c r="AJ15" s="352"/>
      <c r="AK15" s="352"/>
      <c r="AL15" s="23" t="s">
        <v>28</v>
      </c>
      <c r="AM15" s="23" t="s">
        <v>46</v>
      </c>
      <c r="AN15" s="23" t="s">
        <v>47</v>
      </c>
      <c r="AO15" s="331"/>
      <c r="AP15" s="331"/>
      <c r="AQ15" s="331"/>
      <c r="AR15" s="24" t="s">
        <v>28</v>
      </c>
      <c r="AS15" s="24" t="s">
        <v>46</v>
      </c>
      <c r="AT15" s="24" t="s">
        <v>47</v>
      </c>
      <c r="AU15" s="350"/>
      <c r="AV15" s="350"/>
      <c r="AW15" s="350"/>
      <c r="AX15" s="25" t="s">
        <v>28</v>
      </c>
      <c r="AY15" s="25" t="s">
        <v>46</v>
      </c>
      <c r="AZ15" s="25" t="s">
        <v>47</v>
      </c>
      <c r="BA15" s="333"/>
      <c r="BB15" s="335"/>
    </row>
    <row r="16" spans="1:54" ht="15.75" thickBot="1" x14ac:dyDescent="0.3">
      <c r="A16" s="26"/>
      <c r="B16" s="27"/>
      <c r="C16" s="337"/>
      <c r="D16" s="28" t="s">
        <v>48</v>
      </c>
      <c r="E16" s="29"/>
      <c r="F16" s="29" t="s">
        <v>48</v>
      </c>
      <c r="G16" s="29" t="s">
        <v>48</v>
      </c>
      <c r="H16" s="29" t="s">
        <v>48</v>
      </c>
      <c r="I16" s="29" t="s">
        <v>48</v>
      </c>
      <c r="J16" s="29" t="s">
        <v>48</v>
      </c>
      <c r="K16" s="29" t="s">
        <v>48</v>
      </c>
      <c r="L16" s="30" t="s">
        <v>48</v>
      </c>
      <c r="M16" s="30" t="s">
        <v>48</v>
      </c>
      <c r="N16" s="30" t="s">
        <v>48</v>
      </c>
      <c r="O16" s="30" t="s">
        <v>48</v>
      </c>
      <c r="P16" s="29" t="s">
        <v>48</v>
      </c>
      <c r="Q16" s="29" t="s">
        <v>48</v>
      </c>
      <c r="R16" s="29" t="s">
        <v>48</v>
      </c>
      <c r="S16" s="29" t="s">
        <v>48</v>
      </c>
      <c r="T16" s="29"/>
      <c r="U16" s="31" t="s">
        <v>49</v>
      </c>
      <c r="V16" s="31" t="s">
        <v>48</v>
      </c>
      <c r="W16" s="31" t="s">
        <v>50</v>
      </c>
      <c r="X16" s="31" t="s">
        <v>51</v>
      </c>
      <c r="Y16" s="31" t="s">
        <v>48</v>
      </c>
      <c r="Z16" s="32" t="s">
        <v>48</v>
      </c>
      <c r="AA16" s="32" t="s">
        <v>48</v>
      </c>
      <c r="AB16" s="32"/>
      <c r="AC16" s="33" t="s">
        <v>48</v>
      </c>
      <c r="AD16" s="32" t="s">
        <v>48</v>
      </c>
      <c r="AE16" s="32" t="s">
        <v>48</v>
      </c>
      <c r="AF16" s="31" t="s">
        <v>48</v>
      </c>
      <c r="AG16" s="31" t="s">
        <v>48</v>
      </c>
      <c r="AH16" s="31" t="s">
        <v>48</v>
      </c>
      <c r="AI16" s="31" t="s">
        <v>48</v>
      </c>
      <c r="AJ16" s="31" t="s">
        <v>48</v>
      </c>
      <c r="AK16" s="31" t="s">
        <v>48</v>
      </c>
      <c r="AL16" s="32" t="s">
        <v>48</v>
      </c>
      <c r="AM16" s="32" t="s">
        <v>48</v>
      </c>
      <c r="AN16" s="32" t="s">
        <v>48</v>
      </c>
      <c r="AO16" s="32"/>
      <c r="AP16" s="32" t="s">
        <v>48</v>
      </c>
      <c r="AQ16" s="32" t="s">
        <v>48</v>
      </c>
      <c r="AR16" s="34" t="s">
        <v>48</v>
      </c>
      <c r="AS16" s="34" t="s">
        <v>48</v>
      </c>
      <c r="AT16" s="34" t="s">
        <v>48</v>
      </c>
      <c r="AU16" s="34" t="s">
        <v>48</v>
      </c>
      <c r="AV16" s="34" t="s">
        <v>48</v>
      </c>
      <c r="AW16" s="34" t="s">
        <v>48</v>
      </c>
      <c r="AX16" s="35" t="s">
        <v>48</v>
      </c>
      <c r="AY16" s="35"/>
      <c r="AZ16" s="35" t="s">
        <v>48</v>
      </c>
      <c r="BA16" s="35" t="s">
        <v>48</v>
      </c>
      <c r="BB16" s="36" t="s">
        <v>48</v>
      </c>
    </row>
    <row r="17" spans="1:54" ht="93" customHeight="1" thickBot="1" x14ac:dyDescent="0.3">
      <c r="A17" s="37" t="s">
        <v>52</v>
      </c>
      <c r="B17" s="340" t="s">
        <v>53</v>
      </c>
      <c r="C17" s="323" t="s">
        <v>54</v>
      </c>
      <c r="D17" s="38" t="s">
        <v>55</v>
      </c>
      <c r="E17" s="39">
        <v>0.05</v>
      </c>
      <c r="F17" s="40" t="s">
        <v>56</v>
      </c>
      <c r="G17" s="41" t="s">
        <v>57</v>
      </c>
      <c r="H17" s="41" t="s">
        <v>58</v>
      </c>
      <c r="I17" s="40">
        <v>0</v>
      </c>
      <c r="J17" s="40" t="s">
        <v>291</v>
      </c>
      <c r="K17" s="287" t="s">
        <v>292</v>
      </c>
      <c r="L17" s="43">
        <v>0</v>
      </c>
      <c r="M17" s="43">
        <v>0.2</v>
      </c>
      <c r="N17" s="43">
        <v>0.3</v>
      </c>
      <c r="O17" s="43">
        <v>0.5</v>
      </c>
      <c r="P17" s="43">
        <v>1</v>
      </c>
      <c r="Q17" s="42" t="s">
        <v>60</v>
      </c>
      <c r="R17" s="42" t="s">
        <v>61</v>
      </c>
      <c r="S17" s="42" t="s">
        <v>62</v>
      </c>
      <c r="T17" s="42" t="s">
        <v>63</v>
      </c>
      <c r="U17" s="42" t="s">
        <v>64</v>
      </c>
      <c r="V17" s="42"/>
      <c r="W17" s="42"/>
      <c r="X17" s="44" t="s">
        <v>65</v>
      </c>
      <c r="Y17" s="45">
        <v>40000000</v>
      </c>
      <c r="Z17" s="46" t="str">
        <f t="shared" ref="Z17:Z71" si="0">G17</f>
        <v>Ejecución plan de acción del CLG</v>
      </c>
      <c r="AA17" s="46">
        <f t="shared" ref="AA17:AA71" si="1">L17</f>
        <v>0</v>
      </c>
      <c r="AB17" s="40"/>
      <c r="AC17" s="47" t="e">
        <f>(AB17/AA17)</f>
        <v>#DIV/0!</v>
      </c>
      <c r="AD17" s="48"/>
      <c r="AE17" s="48"/>
      <c r="AF17" s="46" t="str">
        <f t="shared" ref="AF17:AF71" si="2">G17</f>
        <v>Ejecución plan de acción del CLG</v>
      </c>
      <c r="AG17" s="49">
        <f t="shared" ref="AG17:AG71" si="3">M17</f>
        <v>0.2</v>
      </c>
      <c r="AH17" s="50"/>
      <c r="AI17" s="47">
        <f t="shared" ref="AI17:AI71" si="4">(AH17/AG17)</f>
        <v>0</v>
      </c>
      <c r="AJ17" s="40"/>
      <c r="AK17" s="40"/>
      <c r="AL17" s="46" t="str">
        <f t="shared" ref="AL17:AL71" si="5">G17</f>
        <v>Ejecución plan de acción del CLG</v>
      </c>
      <c r="AM17" s="46">
        <f t="shared" ref="AM17:AM71" si="6">N17</f>
        <v>0.3</v>
      </c>
      <c r="AN17" s="40"/>
      <c r="AO17" s="47">
        <f t="shared" ref="AO17:AO71" si="7">(AN17/AM17)</f>
        <v>0</v>
      </c>
      <c r="AP17" s="40"/>
      <c r="AQ17" s="40"/>
      <c r="AR17" s="46" t="str">
        <f t="shared" ref="AR17:AR71" si="8">G17</f>
        <v>Ejecución plan de acción del CLG</v>
      </c>
      <c r="AS17" s="46">
        <f t="shared" ref="AS17:AS71" si="9">O17</f>
        <v>0.5</v>
      </c>
      <c r="AT17" s="51"/>
      <c r="AU17" s="47">
        <f t="shared" ref="AU17:AU71" si="10">(AT17/AS17)</f>
        <v>0</v>
      </c>
      <c r="AV17" s="52"/>
      <c r="AW17" s="40"/>
      <c r="AX17" s="46" t="str">
        <f t="shared" ref="AX17:AX71" si="11">G17</f>
        <v>Ejecución plan de acción del CLG</v>
      </c>
      <c r="AY17" s="46">
        <f t="shared" ref="AY17:AY71" si="12">P17</f>
        <v>1</v>
      </c>
      <c r="AZ17" s="53">
        <f t="shared" ref="AZ17:AZ71" si="13">IF(J17="CONSTANTE",AVERAGE(AB17,AH17,AN17,AT17),(SUM(AB17,AH17,AN17,AT17)))</f>
        <v>0</v>
      </c>
      <c r="BA17" s="54"/>
      <c r="BB17" s="55"/>
    </row>
    <row r="18" spans="1:54" ht="93" customHeight="1" thickBot="1" x14ac:dyDescent="0.3">
      <c r="A18" s="56">
        <v>0</v>
      </c>
      <c r="B18" s="341"/>
      <c r="C18" s="324"/>
      <c r="D18" s="38" t="s">
        <v>66</v>
      </c>
      <c r="E18" s="39">
        <v>0.03</v>
      </c>
      <c r="F18" s="57" t="s">
        <v>56</v>
      </c>
      <c r="G18" s="58" t="s">
        <v>67</v>
      </c>
      <c r="H18" s="59" t="s">
        <v>68</v>
      </c>
      <c r="I18" s="42">
        <v>0</v>
      </c>
      <c r="J18" s="40" t="s">
        <v>291</v>
      </c>
      <c r="K18" s="288" t="s">
        <v>293</v>
      </c>
      <c r="L18" s="60"/>
      <c r="M18" s="60"/>
      <c r="N18" s="60">
        <v>1</v>
      </c>
      <c r="O18" s="60"/>
      <c r="P18" s="57">
        <v>1</v>
      </c>
      <c r="Q18" s="57" t="s">
        <v>60</v>
      </c>
      <c r="R18" s="57" t="s">
        <v>71</v>
      </c>
      <c r="S18" s="42" t="s">
        <v>72</v>
      </c>
      <c r="T18" s="57" t="s">
        <v>63</v>
      </c>
      <c r="U18" s="42" t="s">
        <v>64</v>
      </c>
      <c r="V18" s="42"/>
      <c r="W18" s="42"/>
      <c r="X18" s="44" t="s">
        <v>65</v>
      </c>
      <c r="Y18" s="45">
        <v>5000000</v>
      </c>
      <c r="Z18" s="46" t="str">
        <f t="shared" si="0"/>
        <v>Avance del cumplimiento físico logrado en el plan de desarrollo</v>
      </c>
      <c r="AA18" s="46">
        <f t="shared" si="1"/>
        <v>0</v>
      </c>
      <c r="AB18" s="40"/>
      <c r="AC18" s="47" t="e">
        <f t="shared" ref="AC18:AC71" si="14">(AB18/AA18)</f>
        <v>#DIV/0!</v>
      </c>
      <c r="AD18" s="48"/>
      <c r="AE18" s="48"/>
      <c r="AF18" s="46" t="str">
        <f t="shared" si="2"/>
        <v>Avance del cumplimiento físico logrado en el plan de desarrollo</v>
      </c>
      <c r="AG18" s="49">
        <f t="shared" si="3"/>
        <v>0</v>
      </c>
      <c r="AH18" s="50"/>
      <c r="AI18" s="47" t="e">
        <f t="shared" si="4"/>
        <v>#DIV/0!</v>
      </c>
      <c r="AJ18" s="40"/>
      <c r="AK18" s="40"/>
      <c r="AL18" s="46" t="str">
        <f t="shared" si="5"/>
        <v>Avance del cumplimiento físico logrado en el plan de desarrollo</v>
      </c>
      <c r="AM18" s="46">
        <f t="shared" si="6"/>
        <v>1</v>
      </c>
      <c r="AN18" s="40"/>
      <c r="AO18" s="47">
        <f t="shared" si="7"/>
        <v>0</v>
      </c>
      <c r="AP18" s="40"/>
      <c r="AQ18" s="40"/>
      <c r="AR18" s="46" t="str">
        <f t="shared" si="8"/>
        <v>Avance del cumplimiento físico logrado en el plan de desarrollo</v>
      </c>
      <c r="AS18" s="46">
        <f t="shared" si="9"/>
        <v>0</v>
      </c>
      <c r="AT18" s="51"/>
      <c r="AU18" s="47" t="e">
        <f t="shared" si="10"/>
        <v>#DIV/0!</v>
      </c>
      <c r="AV18" s="52"/>
      <c r="AW18" s="40"/>
      <c r="AX18" s="46" t="str">
        <f t="shared" si="11"/>
        <v>Avance del cumplimiento físico logrado en el plan de desarrollo</v>
      </c>
      <c r="AY18" s="46">
        <f t="shared" si="12"/>
        <v>1</v>
      </c>
      <c r="AZ18" s="53">
        <f t="shared" si="13"/>
        <v>0</v>
      </c>
      <c r="BA18" s="54"/>
      <c r="BB18" s="55"/>
    </row>
    <row r="19" spans="1:54" ht="77.25" customHeight="1" thickBot="1" x14ac:dyDescent="0.3">
      <c r="A19" s="37">
        <v>3</v>
      </c>
      <c r="B19" s="341"/>
      <c r="C19" s="324"/>
      <c r="D19" s="61" t="s">
        <v>73</v>
      </c>
      <c r="E19" s="39">
        <v>0.1</v>
      </c>
      <c r="F19" s="62" t="s">
        <v>56</v>
      </c>
      <c r="G19" s="59" t="s">
        <v>74</v>
      </c>
      <c r="H19" s="63" t="s">
        <v>75</v>
      </c>
      <c r="I19" s="42">
        <v>0</v>
      </c>
      <c r="J19" s="40" t="s">
        <v>291</v>
      </c>
      <c r="K19" s="289" t="s">
        <v>294</v>
      </c>
      <c r="L19" s="43">
        <v>0</v>
      </c>
      <c r="M19" s="43">
        <v>0.02</v>
      </c>
      <c r="N19" s="43">
        <v>0.03</v>
      </c>
      <c r="O19" s="43">
        <v>0.1</v>
      </c>
      <c r="P19" s="43">
        <v>0.15</v>
      </c>
      <c r="Q19" s="42" t="s">
        <v>60</v>
      </c>
      <c r="R19" s="42" t="s">
        <v>76</v>
      </c>
      <c r="S19" s="42" t="s">
        <v>72</v>
      </c>
      <c r="T19" s="42" t="s">
        <v>63</v>
      </c>
      <c r="U19" s="42" t="s">
        <v>77</v>
      </c>
      <c r="V19" s="42"/>
      <c r="W19" s="42"/>
      <c r="X19" s="44" t="s">
        <v>78</v>
      </c>
      <c r="Y19" s="45">
        <v>23106000000</v>
      </c>
      <c r="Z19" s="46" t="str">
        <f t="shared" si="0"/>
        <v>Ejercicios de Dialogo Social en lo Local</v>
      </c>
      <c r="AA19" s="46">
        <f t="shared" si="1"/>
        <v>0</v>
      </c>
      <c r="AB19" s="40"/>
      <c r="AC19" s="47" t="e">
        <f t="shared" si="14"/>
        <v>#DIV/0!</v>
      </c>
      <c r="AD19" s="48"/>
      <c r="AE19" s="48"/>
      <c r="AF19" s="46" t="str">
        <f t="shared" si="2"/>
        <v>Ejercicios de Dialogo Social en lo Local</v>
      </c>
      <c r="AG19" s="49">
        <f t="shared" si="3"/>
        <v>0.02</v>
      </c>
      <c r="AH19" s="50"/>
      <c r="AI19" s="47">
        <f t="shared" si="4"/>
        <v>0</v>
      </c>
      <c r="AJ19" s="40"/>
      <c r="AK19" s="40"/>
      <c r="AL19" s="46" t="str">
        <f t="shared" si="5"/>
        <v>Ejercicios de Dialogo Social en lo Local</v>
      </c>
      <c r="AM19" s="46">
        <f t="shared" si="6"/>
        <v>0.03</v>
      </c>
      <c r="AN19" s="40"/>
      <c r="AO19" s="47">
        <f t="shared" si="7"/>
        <v>0</v>
      </c>
      <c r="AP19" s="40"/>
      <c r="AQ19" s="40"/>
      <c r="AR19" s="46" t="str">
        <f t="shared" si="8"/>
        <v>Ejercicios de Dialogo Social en lo Local</v>
      </c>
      <c r="AS19" s="46">
        <f t="shared" si="9"/>
        <v>0.1</v>
      </c>
      <c r="AT19" s="51"/>
      <c r="AU19" s="47">
        <f t="shared" si="10"/>
        <v>0</v>
      </c>
      <c r="AV19" s="52"/>
      <c r="AW19" s="40"/>
      <c r="AX19" s="46" t="str">
        <f t="shared" si="11"/>
        <v>Ejercicios de Dialogo Social en lo Local</v>
      </c>
      <c r="AY19" s="46">
        <f t="shared" si="12"/>
        <v>0.15</v>
      </c>
      <c r="AZ19" s="53">
        <f t="shared" si="13"/>
        <v>0</v>
      </c>
      <c r="BA19" s="54"/>
      <c r="BB19" s="55"/>
    </row>
    <row r="20" spans="1:54" ht="31.5" customHeight="1" thickBot="1" x14ac:dyDescent="0.3">
      <c r="A20" s="56">
        <v>4</v>
      </c>
      <c r="B20" s="341"/>
      <c r="C20" s="325"/>
      <c r="D20" s="64" t="s">
        <v>79</v>
      </c>
      <c r="E20" s="65">
        <f>SUM(E17:E19)</f>
        <v>0.18</v>
      </c>
      <c r="F20" s="66"/>
      <c r="G20" s="67"/>
      <c r="H20" s="68"/>
      <c r="I20" s="69"/>
      <c r="J20" s="70"/>
      <c r="K20" s="290"/>
      <c r="L20" s="72"/>
      <c r="M20" s="72"/>
      <c r="N20" s="73"/>
      <c r="O20" s="73"/>
      <c r="P20" s="71"/>
      <c r="Q20" s="71"/>
      <c r="R20" s="71"/>
      <c r="S20" s="71"/>
      <c r="T20" s="71"/>
      <c r="U20" s="71"/>
      <c r="V20" s="71"/>
      <c r="W20" s="71"/>
      <c r="X20" s="74"/>
      <c r="Y20" s="75"/>
      <c r="Z20" s="46"/>
      <c r="AA20" s="46"/>
      <c r="AB20" s="40"/>
      <c r="AC20" s="47"/>
      <c r="AD20" s="48"/>
      <c r="AE20" s="48"/>
      <c r="AF20" s="46"/>
      <c r="AG20" s="49"/>
      <c r="AH20" s="50"/>
      <c r="AI20" s="47"/>
      <c r="AJ20" s="40"/>
      <c r="AK20" s="40"/>
      <c r="AL20" s="46"/>
      <c r="AM20" s="46"/>
      <c r="AN20" s="40"/>
      <c r="AO20" s="47"/>
      <c r="AP20" s="40"/>
      <c r="AQ20" s="40"/>
      <c r="AR20" s="46"/>
      <c r="AS20" s="46"/>
      <c r="AT20" s="51"/>
      <c r="AU20" s="47"/>
      <c r="AV20" s="52"/>
      <c r="AW20" s="40"/>
      <c r="AX20" s="46"/>
      <c r="AY20" s="46"/>
      <c r="AZ20" s="53"/>
      <c r="BA20" s="54"/>
      <c r="BB20" s="55"/>
    </row>
    <row r="21" spans="1:54" ht="107.25" customHeight="1" thickBot="1" x14ac:dyDescent="0.3">
      <c r="A21" s="37">
        <v>5</v>
      </c>
      <c r="B21" s="341"/>
      <c r="C21" s="343" t="s">
        <v>80</v>
      </c>
      <c r="D21" s="77" t="s">
        <v>81</v>
      </c>
      <c r="E21" s="78">
        <v>0.02</v>
      </c>
      <c r="F21" s="57" t="s">
        <v>56</v>
      </c>
      <c r="G21" s="79" t="s">
        <v>82</v>
      </c>
      <c r="H21" s="48" t="s">
        <v>83</v>
      </c>
      <c r="I21" s="42">
        <v>0</v>
      </c>
      <c r="J21" s="40" t="s">
        <v>291</v>
      </c>
      <c r="K21" s="287" t="s">
        <v>295</v>
      </c>
      <c r="L21" s="43">
        <v>0</v>
      </c>
      <c r="M21" s="43">
        <v>0.05</v>
      </c>
      <c r="N21" s="43">
        <v>0.1</v>
      </c>
      <c r="O21" s="43">
        <v>0.2</v>
      </c>
      <c r="P21" s="43">
        <v>0.35</v>
      </c>
      <c r="Q21" s="42" t="s">
        <v>60</v>
      </c>
      <c r="R21" s="43" t="s">
        <v>84</v>
      </c>
      <c r="S21" s="42" t="s">
        <v>85</v>
      </c>
      <c r="T21" s="42" t="s">
        <v>63</v>
      </c>
      <c r="U21" s="42" t="s">
        <v>64</v>
      </c>
      <c r="V21" s="42"/>
      <c r="W21" s="42"/>
      <c r="X21" s="44" t="s">
        <v>65</v>
      </c>
      <c r="Y21" s="45"/>
      <c r="Z21" s="46" t="str">
        <f t="shared" si="0"/>
        <v>Implementaciòn del plan de intervenmciòn local</v>
      </c>
      <c r="AA21" s="46">
        <f t="shared" si="1"/>
        <v>0</v>
      </c>
      <c r="AB21" s="40"/>
      <c r="AC21" s="47" t="e">
        <f t="shared" si="14"/>
        <v>#DIV/0!</v>
      </c>
      <c r="AD21" s="48"/>
      <c r="AE21" s="48"/>
      <c r="AF21" s="46" t="str">
        <f t="shared" si="2"/>
        <v>Implementaciòn del plan de intervenmciòn local</v>
      </c>
      <c r="AG21" s="49">
        <f t="shared" si="3"/>
        <v>0.05</v>
      </c>
      <c r="AH21" s="50"/>
      <c r="AI21" s="47">
        <f t="shared" si="4"/>
        <v>0</v>
      </c>
      <c r="AJ21" s="40"/>
      <c r="AK21" s="40"/>
      <c r="AL21" s="46" t="str">
        <f t="shared" si="5"/>
        <v>Implementaciòn del plan de intervenmciòn local</v>
      </c>
      <c r="AM21" s="46">
        <f t="shared" si="6"/>
        <v>0.1</v>
      </c>
      <c r="AN21" s="40"/>
      <c r="AO21" s="47">
        <f t="shared" si="7"/>
        <v>0</v>
      </c>
      <c r="AP21" s="40"/>
      <c r="AQ21" s="40"/>
      <c r="AR21" s="46" t="str">
        <f t="shared" si="8"/>
        <v>Implementaciòn del plan de intervenmciòn local</v>
      </c>
      <c r="AS21" s="46">
        <f t="shared" si="9"/>
        <v>0.2</v>
      </c>
      <c r="AT21" s="51"/>
      <c r="AU21" s="47">
        <f t="shared" si="10"/>
        <v>0</v>
      </c>
      <c r="AV21" s="52"/>
      <c r="AW21" s="40"/>
      <c r="AX21" s="46" t="str">
        <f t="shared" si="11"/>
        <v>Implementaciòn del plan de intervenmciòn local</v>
      </c>
      <c r="AY21" s="46">
        <f t="shared" si="12"/>
        <v>0.35</v>
      </c>
      <c r="AZ21" s="53">
        <f t="shared" si="13"/>
        <v>0</v>
      </c>
      <c r="BA21" s="54"/>
      <c r="BB21" s="55"/>
    </row>
    <row r="22" spans="1:54" ht="75" customHeight="1" thickBot="1" x14ac:dyDescent="0.3">
      <c r="A22" s="56">
        <v>6</v>
      </c>
      <c r="B22" s="341"/>
      <c r="C22" s="344"/>
      <c r="D22" s="80" t="s">
        <v>86</v>
      </c>
      <c r="E22" s="81">
        <v>0.04</v>
      </c>
      <c r="F22" s="62" t="s">
        <v>87</v>
      </c>
      <c r="G22" s="82" t="s">
        <v>88</v>
      </c>
      <c r="H22" s="83" t="s">
        <v>89</v>
      </c>
      <c r="I22" s="84" t="s">
        <v>90</v>
      </c>
      <c r="J22" s="84" t="s">
        <v>291</v>
      </c>
      <c r="K22" s="289" t="s">
        <v>296</v>
      </c>
      <c r="L22" s="85">
        <v>0.25</v>
      </c>
      <c r="M22" s="85">
        <v>0.25</v>
      </c>
      <c r="N22" s="86">
        <v>0.25</v>
      </c>
      <c r="O22" s="87">
        <v>0.25</v>
      </c>
      <c r="P22" s="88">
        <v>1</v>
      </c>
      <c r="Q22" s="84" t="s">
        <v>60</v>
      </c>
      <c r="R22" s="43" t="s">
        <v>84</v>
      </c>
      <c r="S22" s="84" t="s">
        <v>91</v>
      </c>
      <c r="T22" s="84" t="s">
        <v>63</v>
      </c>
      <c r="U22" s="89" t="s">
        <v>64</v>
      </c>
      <c r="V22" s="89" t="s">
        <v>92</v>
      </c>
      <c r="W22" s="89"/>
      <c r="X22" s="90" t="s">
        <v>65</v>
      </c>
      <c r="Y22" s="91"/>
      <c r="Z22" s="92" t="str">
        <f t="shared" si="0"/>
        <v>Lineas de acción de DDHH incrementadas</v>
      </c>
      <c r="AA22" s="92">
        <f t="shared" si="1"/>
        <v>0.25</v>
      </c>
      <c r="AB22" s="93"/>
      <c r="AC22" s="94">
        <f t="shared" si="14"/>
        <v>0</v>
      </c>
      <c r="AD22" s="95"/>
      <c r="AE22" s="95"/>
      <c r="AF22" s="92" t="str">
        <f t="shared" si="2"/>
        <v>Lineas de acción de DDHH incrementadas</v>
      </c>
      <c r="AG22" s="96">
        <f t="shared" si="3"/>
        <v>0.25</v>
      </c>
      <c r="AH22" s="97"/>
      <c r="AI22" s="94">
        <f t="shared" si="4"/>
        <v>0</v>
      </c>
      <c r="AJ22" s="93"/>
      <c r="AK22" s="93"/>
      <c r="AL22" s="92" t="str">
        <f t="shared" si="5"/>
        <v>Lineas de acción de DDHH incrementadas</v>
      </c>
      <c r="AM22" s="92">
        <f t="shared" si="6"/>
        <v>0.25</v>
      </c>
      <c r="AN22" s="93"/>
      <c r="AO22" s="94">
        <f t="shared" si="7"/>
        <v>0</v>
      </c>
      <c r="AP22" s="93"/>
      <c r="AQ22" s="93"/>
      <c r="AR22" s="92" t="str">
        <f t="shared" si="8"/>
        <v>Lineas de acción de DDHH incrementadas</v>
      </c>
      <c r="AS22" s="92">
        <f t="shared" si="9"/>
        <v>0.25</v>
      </c>
      <c r="AT22" s="98"/>
      <c r="AU22" s="94">
        <f t="shared" si="10"/>
        <v>0</v>
      </c>
      <c r="AV22" s="99"/>
      <c r="AW22" s="40"/>
      <c r="AX22" s="46" t="str">
        <f t="shared" si="11"/>
        <v>Lineas de acción de DDHH incrementadas</v>
      </c>
      <c r="AY22" s="46">
        <f t="shared" si="12"/>
        <v>1</v>
      </c>
      <c r="AZ22" s="53">
        <f t="shared" si="13"/>
        <v>0</v>
      </c>
      <c r="BA22" s="54"/>
      <c r="BB22" s="55"/>
    </row>
    <row r="23" spans="1:54" ht="26.25" customHeight="1" thickBot="1" x14ac:dyDescent="0.3">
      <c r="A23" s="37">
        <v>7</v>
      </c>
      <c r="B23" s="341"/>
      <c r="C23" s="345"/>
      <c r="D23" s="100" t="s">
        <v>79</v>
      </c>
      <c r="E23" s="78">
        <f>SUM(E21:E22)</f>
        <v>0.06</v>
      </c>
      <c r="F23" s="57"/>
      <c r="G23" s="101"/>
      <c r="H23" s="102"/>
      <c r="I23" s="57"/>
      <c r="J23" s="57"/>
      <c r="K23" s="290"/>
      <c r="L23" s="103"/>
      <c r="M23" s="103"/>
      <c r="N23" s="102"/>
      <c r="O23" s="104"/>
      <c r="P23" s="57"/>
      <c r="Q23" s="57"/>
      <c r="R23" s="57"/>
      <c r="S23" s="57"/>
      <c r="T23" s="57"/>
      <c r="U23" s="57"/>
      <c r="V23" s="57"/>
      <c r="W23" s="57"/>
      <c r="X23" s="105"/>
      <c r="Y23" s="106"/>
      <c r="Z23" s="107"/>
      <c r="AA23" s="107"/>
      <c r="AB23" s="57"/>
      <c r="AC23" s="108"/>
      <c r="AD23" s="102"/>
      <c r="AE23" s="102"/>
      <c r="AF23" s="107"/>
      <c r="AG23" s="109"/>
      <c r="AH23" s="110"/>
      <c r="AI23" s="108"/>
      <c r="AJ23" s="57"/>
      <c r="AK23" s="57"/>
      <c r="AL23" s="107"/>
      <c r="AM23" s="107"/>
      <c r="AN23" s="57"/>
      <c r="AO23" s="108"/>
      <c r="AP23" s="57"/>
      <c r="AQ23" s="57"/>
      <c r="AR23" s="107"/>
      <c r="AS23" s="107"/>
      <c r="AT23" s="104"/>
      <c r="AU23" s="108"/>
      <c r="AV23" s="111"/>
      <c r="AW23" s="40"/>
      <c r="AX23" s="46"/>
      <c r="AY23" s="46"/>
      <c r="AZ23" s="53"/>
      <c r="BA23" s="54"/>
      <c r="BB23" s="55"/>
    </row>
    <row r="24" spans="1:54" ht="114.75" customHeight="1" thickBot="1" x14ac:dyDescent="0.3">
      <c r="A24" s="56">
        <v>8</v>
      </c>
      <c r="B24" s="341"/>
      <c r="C24" s="320" t="s">
        <v>93</v>
      </c>
      <c r="D24" s="112" t="s">
        <v>94</v>
      </c>
      <c r="E24" s="78">
        <v>0.02</v>
      </c>
      <c r="F24" s="113" t="s">
        <v>87</v>
      </c>
      <c r="G24" s="114" t="s">
        <v>95</v>
      </c>
      <c r="H24" s="115" t="s">
        <v>96</v>
      </c>
      <c r="I24" s="116" t="s">
        <v>97</v>
      </c>
      <c r="J24" s="116" t="s">
        <v>291</v>
      </c>
      <c r="K24" s="287" t="s">
        <v>297</v>
      </c>
      <c r="L24" s="42"/>
      <c r="M24" s="42"/>
      <c r="N24" s="134">
        <v>0.5</v>
      </c>
      <c r="O24" s="134">
        <v>0.5</v>
      </c>
      <c r="P24" s="134">
        <v>1</v>
      </c>
      <c r="Q24" s="116" t="s">
        <v>60</v>
      </c>
      <c r="R24" s="116" t="s">
        <v>98</v>
      </c>
      <c r="S24" s="116" t="s">
        <v>99</v>
      </c>
      <c r="T24" s="116" t="s">
        <v>63</v>
      </c>
      <c r="U24" s="116" t="s">
        <v>64</v>
      </c>
      <c r="V24" s="116"/>
      <c r="W24" s="116"/>
      <c r="X24" s="90" t="s">
        <v>65</v>
      </c>
      <c r="Y24" s="117"/>
      <c r="Z24" s="118" t="str">
        <f t="shared" si="0"/>
        <v>Mecanismos de respuesta oportuna</v>
      </c>
      <c r="AA24" s="118">
        <f t="shared" si="1"/>
        <v>0</v>
      </c>
      <c r="AB24" s="113"/>
      <c r="AC24" s="119" t="e">
        <f t="shared" si="14"/>
        <v>#DIV/0!</v>
      </c>
      <c r="AD24" s="115"/>
      <c r="AE24" s="115"/>
      <c r="AF24" s="118" t="str">
        <f t="shared" si="2"/>
        <v>Mecanismos de respuesta oportuna</v>
      </c>
      <c r="AG24" s="120">
        <f t="shared" si="3"/>
        <v>0</v>
      </c>
      <c r="AH24" s="121"/>
      <c r="AI24" s="119" t="e">
        <f t="shared" si="4"/>
        <v>#DIV/0!</v>
      </c>
      <c r="AJ24" s="113"/>
      <c r="AK24" s="113"/>
      <c r="AL24" s="118" t="str">
        <f t="shared" si="5"/>
        <v>Mecanismos de respuesta oportuna</v>
      </c>
      <c r="AM24" s="118">
        <f t="shared" si="6"/>
        <v>0.5</v>
      </c>
      <c r="AN24" s="113"/>
      <c r="AO24" s="119">
        <f t="shared" si="7"/>
        <v>0</v>
      </c>
      <c r="AP24" s="113"/>
      <c r="AQ24" s="113"/>
      <c r="AR24" s="118" t="str">
        <f t="shared" si="8"/>
        <v>Mecanismos de respuesta oportuna</v>
      </c>
      <c r="AS24" s="118">
        <f t="shared" si="9"/>
        <v>0.5</v>
      </c>
      <c r="AT24" s="122"/>
      <c r="AU24" s="119">
        <f t="shared" si="10"/>
        <v>0</v>
      </c>
      <c r="AV24" s="123"/>
      <c r="AW24" s="40"/>
      <c r="AX24" s="46" t="str">
        <f t="shared" si="11"/>
        <v>Mecanismos de respuesta oportuna</v>
      </c>
      <c r="AY24" s="46">
        <f t="shared" si="12"/>
        <v>1</v>
      </c>
      <c r="AZ24" s="53">
        <f t="shared" si="13"/>
        <v>0</v>
      </c>
      <c r="BA24" s="54"/>
      <c r="BB24" s="55"/>
    </row>
    <row r="25" spans="1:54" ht="192" thickBot="1" x14ac:dyDescent="0.3">
      <c r="A25" s="37">
        <v>9</v>
      </c>
      <c r="B25" s="341"/>
      <c r="C25" s="321"/>
      <c r="D25" s="124" t="s">
        <v>100</v>
      </c>
      <c r="E25" s="78">
        <v>0.01</v>
      </c>
      <c r="F25" s="113" t="s">
        <v>56</v>
      </c>
      <c r="G25" s="101" t="s">
        <v>101</v>
      </c>
      <c r="H25" s="115" t="s">
        <v>102</v>
      </c>
      <c r="I25" s="116" t="s">
        <v>103</v>
      </c>
      <c r="J25" s="40" t="s">
        <v>69</v>
      </c>
      <c r="K25" s="289" t="s">
        <v>298</v>
      </c>
      <c r="L25" s="85">
        <v>1</v>
      </c>
      <c r="M25" s="85">
        <v>1</v>
      </c>
      <c r="N25" s="125">
        <v>1</v>
      </c>
      <c r="O25" s="125">
        <v>1</v>
      </c>
      <c r="P25" s="125">
        <v>1</v>
      </c>
      <c r="Q25" s="116" t="s">
        <v>60</v>
      </c>
      <c r="R25" s="116" t="s">
        <v>104</v>
      </c>
      <c r="S25" s="116" t="s">
        <v>99</v>
      </c>
      <c r="T25" s="116" t="s">
        <v>105</v>
      </c>
      <c r="U25" s="42" t="s">
        <v>64</v>
      </c>
      <c r="V25" s="42"/>
      <c r="W25" s="42"/>
      <c r="X25" s="90" t="s">
        <v>65</v>
      </c>
      <c r="Y25" s="45"/>
      <c r="Z25" s="46" t="str">
        <f t="shared" si="0"/>
        <v>Participación en convocatorias de la dirección de relaciones políticas</v>
      </c>
      <c r="AA25" s="46">
        <f t="shared" si="1"/>
        <v>1</v>
      </c>
      <c r="AB25" s="40"/>
      <c r="AC25" s="47">
        <f t="shared" si="14"/>
        <v>0</v>
      </c>
      <c r="AD25" s="48"/>
      <c r="AE25" s="48"/>
      <c r="AF25" s="46" t="str">
        <f t="shared" si="2"/>
        <v>Participación en convocatorias de la dirección de relaciones políticas</v>
      </c>
      <c r="AG25" s="49">
        <f t="shared" si="3"/>
        <v>1</v>
      </c>
      <c r="AH25" s="50"/>
      <c r="AI25" s="47">
        <f t="shared" si="4"/>
        <v>0</v>
      </c>
      <c r="AJ25" s="40"/>
      <c r="AK25" s="40"/>
      <c r="AL25" s="46" t="str">
        <f t="shared" si="5"/>
        <v>Participación en convocatorias de la dirección de relaciones políticas</v>
      </c>
      <c r="AM25" s="46">
        <f t="shared" si="6"/>
        <v>1</v>
      </c>
      <c r="AN25" s="40"/>
      <c r="AO25" s="47">
        <f t="shared" si="7"/>
        <v>0</v>
      </c>
      <c r="AP25" s="40"/>
      <c r="AQ25" s="40"/>
      <c r="AR25" s="46" t="str">
        <f t="shared" si="8"/>
        <v>Participación en convocatorias de la dirección de relaciones políticas</v>
      </c>
      <c r="AS25" s="46">
        <f t="shared" si="9"/>
        <v>1</v>
      </c>
      <c r="AT25" s="51"/>
      <c r="AU25" s="47">
        <f t="shared" si="10"/>
        <v>0</v>
      </c>
      <c r="AV25" s="52"/>
      <c r="AW25" s="40"/>
      <c r="AX25" s="46" t="str">
        <f t="shared" si="11"/>
        <v>Participación en convocatorias de la dirección de relaciones políticas</v>
      </c>
      <c r="AY25" s="46">
        <f t="shared" si="12"/>
        <v>1</v>
      </c>
      <c r="AZ25" s="53" t="e">
        <f t="shared" si="13"/>
        <v>#DIV/0!</v>
      </c>
      <c r="BA25" s="54"/>
      <c r="BB25" s="55"/>
    </row>
    <row r="26" spans="1:54" ht="88.5" customHeight="1" thickBot="1" x14ac:dyDescent="0.3">
      <c r="A26" s="56">
        <v>10</v>
      </c>
      <c r="B26" s="341"/>
      <c r="C26" s="321"/>
      <c r="D26" s="126" t="s">
        <v>106</v>
      </c>
      <c r="E26" s="81">
        <v>0.01</v>
      </c>
      <c r="F26" s="127" t="s">
        <v>56</v>
      </c>
      <c r="G26" s="128" t="s">
        <v>107</v>
      </c>
      <c r="H26" s="83" t="s">
        <v>108</v>
      </c>
      <c r="I26" s="84">
        <v>0</v>
      </c>
      <c r="J26" s="84" t="s">
        <v>109</v>
      </c>
      <c r="K26" s="289" t="s">
        <v>299</v>
      </c>
      <c r="L26" s="129">
        <v>0</v>
      </c>
      <c r="M26" s="129">
        <v>0</v>
      </c>
      <c r="N26" s="130">
        <v>0</v>
      </c>
      <c r="O26" s="130">
        <v>1</v>
      </c>
      <c r="P26" s="84">
        <v>0</v>
      </c>
      <c r="Q26" s="84" t="s">
        <v>60</v>
      </c>
      <c r="R26" s="84" t="s">
        <v>110</v>
      </c>
      <c r="S26" s="84" t="s">
        <v>99</v>
      </c>
      <c r="T26" s="84" t="s">
        <v>105</v>
      </c>
      <c r="U26" s="89" t="s">
        <v>64</v>
      </c>
      <c r="V26" s="89"/>
      <c r="W26" s="89"/>
      <c r="X26" s="90" t="s">
        <v>65</v>
      </c>
      <c r="Y26" s="91"/>
      <c r="Z26" s="92" t="str">
        <f t="shared" si="0"/>
        <v>Mesa de trabajo con la JAL y la DRP en la Alcaldía Local</v>
      </c>
      <c r="AA26" s="92">
        <f t="shared" si="1"/>
        <v>0</v>
      </c>
      <c r="AB26" s="93"/>
      <c r="AC26" s="47" t="e">
        <f t="shared" si="14"/>
        <v>#DIV/0!</v>
      </c>
      <c r="AD26" s="48"/>
      <c r="AE26" s="48"/>
      <c r="AF26" s="46" t="str">
        <f t="shared" si="2"/>
        <v>Mesa de trabajo con la JAL y la DRP en la Alcaldía Local</v>
      </c>
      <c r="AG26" s="49">
        <f t="shared" si="3"/>
        <v>0</v>
      </c>
      <c r="AH26" s="50"/>
      <c r="AI26" s="47" t="e">
        <f t="shared" si="4"/>
        <v>#DIV/0!</v>
      </c>
      <c r="AJ26" s="40"/>
      <c r="AK26" s="40"/>
      <c r="AL26" s="46" t="str">
        <f t="shared" si="5"/>
        <v>Mesa de trabajo con la JAL y la DRP en la Alcaldía Local</v>
      </c>
      <c r="AM26" s="46">
        <f t="shared" si="6"/>
        <v>0</v>
      </c>
      <c r="AN26" s="40"/>
      <c r="AO26" s="47" t="e">
        <f t="shared" si="7"/>
        <v>#DIV/0!</v>
      </c>
      <c r="AP26" s="40"/>
      <c r="AQ26" s="40"/>
      <c r="AR26" s="46" t="str">
        <f t="shared" si="8"/>
        <v>Mesa de trabajo con la JAL y la DRP en la Alcaldía Local</v>
      </c>
      <c r="AS26" s="46">
        <f t="shared" si="9"/>
        <v>1</v>
      </c>
      <c r="AT26" s="51"/>
      <c r="AU26" s="47">
        <f t="shared" si="10"/>
        <v>0</v>
      </c>
      <c r="AV26" s="52"/>
      <c r="AW26" s="40"/>
      <c r="AX26" s="46" t="str">
        <f t="shared" si="11"/>
        <v>Mesa de trabajo con la JAL y la DRP en la Alcaldía Local</v>
      </c>
      <c r="AY26" s="46">
        <f t="shared" si="12"/>
        <v>0</v>
      </c>
      <c r="AZ26" s="53">
        <f t="shared" si="13"/>
        <v>0</v>
      </c>
      <c r="BA26" s="54"/>
      <c r="BB26" s="55"/>
    </row>
    <row r="27" spans="1:54" ht="33" customHeight="1" thickBot="1" x14ac:dyDescent="0.3">
      <c r="A27" s="37">
        <v>11</v>
      </c>
      <c r="B27" s="341"/>
      <c r="C27" s="322"/>
      <c r="D27" s="131" t="s">
        <v>79</v>
      </c>
      <c r="E27" s="78">
        <f>SUM(E24:E26)</f>
        <v>0.04</v>
      </c>
      <c r="F27" s="57"/>
      <c r="G27" s="101"/>
      <c r="H27" s="102"/>
      <c r="I27" s="57"/>
      <c r="J27" s="57"/>
      <c r="K27" s="290"/>
      <c r="L27" s="103"/>
      <c r="M27" s="103"/>
      <c r="N27" s="102"/>
      <c r="O27" s="104"/>
      <c r="P27" s="57"/>
      <c r="Q27" s="57"/>
      <c r="R27" s="57"/>
      <c r="S27" s="57"/>
      <c r="T27" s="57"/>
      <c r="U27" s="57"/>
      <c r="V27" s="57"/>
      <c r="W27" s="57"/>
      <c r="X27" s="105"/>
      <c r="Y27" s="106"/>
      <c r="Z27" s="107"/>
      <c r="AA27" s="107"/>
      <c r="AB27" s="57"/>
      <c r="AC27" s="47"/>
      <c r="AD27" s="48"/>
      <c r="AE27" s="48"/>
      <c r="AF27" s="46"/>
      <c r="AG27" s="49"/>
      <c r="AH27" s="50"/>
      <c r="AI27" s="47"/>
      <c r="AJ27" s="40"/>
      <c r="AK27" s="40"/>
      <c r="AL27" s="46"/>
      <c r="AM27" s="46"/>
      <c r="AN27" s="40"/>
      <c r="AO27" s="47"/>
      <c r="AP27" s="40"/>
      <c r="AQ27" s="40"/>
      <c r="AR27" s="46"/>
      <c r="AS27" s="46"/>
      <c r="AT27" s="51"/>
      <c r="AU27" s="47"/>
      <c r="AV27" s="52"/>
      <c r="AW27" s="40"/>
      <c r="AX27" s="46"/>
      <c r="AY27" s="46"/>
      <c r="AZ27" s="53"/>
      <c r="BA27" s="54"/>
      <c r="BB27" s="55"/>
    </row>
    <row r="28" spans="1:54" ht="75" customHeight="1" thickBot="1" x14ac:dyDescent="0.3">
      <c r="A28" s="56">
        <v>12</v>
      </c>
      <c r="B28" s="341"/>
      <c r="C28" s="346" t="s">
        <v>111</v>
      </c>
      <c r="D28" s="132" t="s">
        <v>112</v>
      </c>
      <c r="E28" s="133">
        <v>1.4999999999999999E-2</v>
      </c>
      <c r="F28" s="113" t="s">
        <v>56</v>
      </c>
      <c r="G28" s="114" t="s">
        <v>113</v>
      </c>
      <c r="H28" s="115" t="s">
        <v>114</v>
      </c>
      <c r="I28" s="116">
        <v>0</v>
      </c>
      <c r="J28" s="116" t="s">
        <v>59</v>
      </c>
      <c r="K28" s="287" t="s">
        <v>113</v>
      </c>
      <c r="L28" s="85">
        <v>0.1</v>
      </c>
      <c r="M28" s="85">
        <v>0.3</v>
      </c>
      <c r="N28" s="125">
        <v>0.6</v>
      </c>
      <c r="O28" s="134">
        <v>1</v>
      </c>
      <c r="P28" s="135">
        <v>1</v>
      </c>
      <c r="Q28" s="116" t="s">
        <v>60</v>
      </c>
      <c r="R28" s="116" t="s">
        <v>115</v>
      </c>
      <c r="S28" s="116" t="s">
        <v>116</v>
      </c>
      <c r="T28" s="116" t="s">
        <v>63</v>
      </c>
      <c r="U28" s="116" t="s">
        <v>64</v>
      </c>
      <c r="V28" s="116"/>
      <c r="W28" s="116"/>
      <c r="X28" s="90" t="s">
        <v>65</v>
      </c>
      <c r="Y28" s="117"/>
      <c r="Z28" s="118" t="str">
        <f t="shared" si="0"/>
        <v>Socialización de la estrategia de comunicación</v>
      </c>
      <c r="AA28" s="118">
        <f t="shared" si="1"/>
        <v>0.1</v>
      </c>
      <c r="AB28" s="113"/>
      <c r="AC28" s="47">
        <f t="shared" si="14"/>
        <v>0</v>
      </c>
      <c r="AD28" s="48"/>
      <c r="AE28" s="48"/>
      <c r="AF28" s="46" t="str">
        <f t="shared" si="2"/>
        <v>Socialización de la estrategia de comunicación</v>
      </c>
      <c r="AG28" s="49">
        <f t="shared" si="3"/>
        <v>0.3</v>
      </c>
      <c r="AH28" s="50"/>
      <c r="AI28" s="47">
        <f t="shared" si="4"/>
        <v>0</v>
      </c>
      <c r="AJ28" s="40"/>
      <c r="AK28" s="40"/>
      <c r="AL28" s="46" t="str">
        <f t="shared" si="5"/>
        <v>Socialización de la estrategia de comunicación</v>
      </c>
      <c r="AM28" s="46">
        <f t="shared" si="6"/>
        <v>0.6</v>
      </c>
      <c r="AN28" s="40"/>
      <c r="AO28" s="47">
        <f t="shared" si="7"/>
        <v>0</v>
      </c>
      <c r="AP28" s="40"/>
      <c r="AQ28" s="40"/>
      <c r="AR28" s="46" t="str">
        <f t="shared" si="8"/>
        <v>Socialización de la estrategia de comunicación</v>
      </c>
      <c r="AS28" s="46">
        <f t="shared" si="9"/>
        <v>1</v>
      </c>
      <c r="AT28" s="51"/>
      <c r="AU28" s="47">
        <f t="shared" si="10"/>
        <v>0</v>
      </c>
      <c r="AV28" s="52"/>
      <c r="AW28" s="40"/>
      <c r="AX28" s="46" t="str">
        <f t="shared" si="11"/>
        <v>Socialización de la estrategia de comunicación</v>
      </c>
      <c r="AY28" s="46">
        <f t="shared" si="12"/>
        <v>1</v>
      </c>
      <c r="AZ28" s="53">
        <f t="shared" si="13"/>
        <v>0</v>
      </c>
      <c r="BA28" s="54"/>
      <c r="BB28" s="55"/>
    </row>
    <row r="29" spans="1:54" ht="75" customHeight="1" thickBot="1" x14ac:dyDescent="0.3">
      <c r="A29" s="37">
        <v>13</v>
      </c>
      <c r="B29" s="341"/>
      <c r="C29" s="347"/>
      <c r="D29" s="136" t="s">
        <v>117</v>
      </c>
      <c r="E29" s="133">
        <v>1.4999999999999999E-2</v>
      </c>
      <c r="F29" s="113" t="s">
        <v>56</v>
      </c>
      <c r="G29" s="101" t="s">
        <v>118</v>
      </c>
      <c r="H29" s="115" t="s">
        <v>119</v>
      </c>
      <c r="I29" s="116">
        <v>0</v>
      </c>
      <c r="J29" s="116" t="s">
        <v>59</v>
      </c>
      <c r="K29" s="289" t="s">
        <v>300</v>
      </c>
      <c r="L29" s="85">
        <v>0.1</v>
      </c>
      <c r="M29" s="85">
        <v>0.3</v>
      </c>
      <c r="N29" s="125">
        <v>0.6</v>
      </c>
      <c r="O29" s="134">
        <v>1</v>
      </c>
      <c r="P29" s="135">
        <v>1</v>
      </c>
      <c r="Q29" s="116" t="s">
        <v>60</v>
      </c>
      <c r="R29" s="116" t="s">
        <v>120</v>
      </c>
      <c r="S29" s="116" t="s">
        <v>116</v>
      </c>
      <c r="T29" s="116" t="s">
        <v>63</v>
      </c>
      <c r="U29" s="42" t="s">
        <v>64</v>
      </c>
      <c r="V29" s="42"/>
      <c r="W29" s="42"/>
      <c r="X29" s="90" t="s">
        <v>65</v>
      </c>
      <c r="Y29" s="45"/>
      <c r="Z29" s="46" t="str">
        <f t="shared" si="0"/>
        <v>Despliegue de la estrategia de comunicación</v>
      </c>
      <c r="AA29" s="46">
        <f t="shared" si="1"/>
        <v>0.1</v>
      </c>
      <c r="AB29" s="40"/>
      <c r="AC29" s="47">
        <f t="shared" si="14"/>
        <v>0</v>
      </c>
      <c r="AD29" s="48"/>
      <c r="AE29" s="48"/>
      <c r="AF29" s="46" t="str">
        <f t="shared" si="2"/>
        <v>Despliegue de la estrategia de comunicación</v>
      </c>
      <c r="AG29" s="49">
        <f t="shared" si="3"/>
        <v>0.3</v>
      </c>
      <c r="AH29" s="50"/>
      <c r="AI29" s="47">
        <f t="shared" si="4"/>
        <v>0</v>
      </c>
      <c r="AJ29" s="40"/>
      <c r="AK29" s="40"/>
      <c r="AL29" s="46" t="str">
        <f t="shared" si="5"/>
        <v>Despliegue de la estrategia de comunicación</v>
      </c>
      <c r="AM29" s="46">
        <f t="shared" si="6"/>
        <v>0.6</v>
      </c>
      <c r="AN29" s="40"/>
      <c r="AO29" s="47">
        <f t="shared" si="7"/>
        <v>0</v>
      </c>
      <c r="AP29" s="40"/>
      <c r="AQ29" s="40"/>
      <c r="AR29" s="46" t="str">
        <f t="shared" si="8"/>
        <v>Despliegue de la estrategia de comunicación</v>
      </c>
      <c r="AS29" s="46">
        <f t="shared" si="9"/>
        <v>1</v>
      </c>
      <c r="AT29" s="51"/>
      <c r="AU29" s="47">
        <f t="shared" si="10"/>
        <v>0</v>
      </c>
      <c r="AV29" s="52"/>
      <c r="AW29" s="40"/>
      <c r="AX29" s="46" t="str">
        <f t="shared" si="11"/>
        <v>Despliegue de la estrategia de comunicación</v>
      </c>
      <c r="AY29" s="46">
        <f t="shared" si="12"/>
        <v>1</v>
      </c>
      <c r="AZ29" s="53">
        <f t="shared" si="13"/>
        <v>0</v>
      </c>
      <c r="BA29" s="54"/>
      <c r="BB29" s="55"/>
    </row>
    <row r="30" spans="1:54" ht="75" customHeight="1" thickBot="1" x14ac:dyDescent="0.3">
      <c r="A30" s="56">
        <v>14</v>
      </c>
      <c r="B30" s="341"/>
      <c r="C30" s="347"/>
      <c r="D30" s="136" t="s">
        <v>121</v>
      </c>
      <c r="E30" s="81">
        <v>0.02</v>
      </c>
      <c r="F30" s="113" t="s">
        <v>56</v>
      </c>
      <c r="G30" s="101" t="s">
        <v>122</v>
      </c>
      <c r="H30" s="115" t="s">
        <v>123</v>
      </c>
      <c r="I30" s="116" t="s">
        <v>70</v>
      </c>
      <c r="J30" s="116" t="s">
        <v>109</v>
      </c>
      <c r="K30" s="289" t="s">
        <v>301</v>
      </c>
      <c r="L30" s="129">
        <v>0</v>
      </c>
      <c r="M30" s="129">
        <v>1</v>
      </c>
      <c r="N30" s="137">
        <v>0</v>
      </c>
      <c r="O30" s="137">
        <v>1</v>
      </c>
      <c r="P30" s="116">
        <v>2</v>
      </c>
      <c r="Q30" s="116" t="s">
        <v>60</v>
      </c>
      <c r="R30" s="116" t="s">
        <v>124</v>
      </c>
      <c r="S30" s="116" t="s">
        <v>116</v>
      </c>
      <c r="T30" s="116" t="s">
        <v>63</v>
      </c>
      <c r="U30" s="42" t="s">
        <v>64</v>
      </c>
      <c r="V30" s="42"/>
      <c r="W30" s="42"/>
      <c r="X30" s="90" t="s">
        <v>65</v>
      </c>
      <c r="Y30" s="45"/>
      <c r="Z30" s="46" t="str">
        <f t="shared" si="0"/>
        <v>Campañas externas de comunicación</v>
      </c>
      <c r="AA30" s="46">
        <f t="shared" si="1"/>
        <v>0</v>
      </c>
      <c r="AB30" s="40"/>
      <c r="AC30" s="47" t="e">
        <f t="shared" si="14"/>
        <v>#DIV/0!</v>
      </c>
      <c r="AD30" s="48"/>
      <c r="AE30" s="48"/>
      <c r="AF30" s="46" t="str">
        <f t="shared" si="2"/>
        <v>Campañas externas de comunicación</v>
      </c>
      <c r="AG30" s="49">
        <f t="shared" si="3"/>
        <v>1</v>
      </c>
      <c r="AH30" s="50"/>
      <c r="AI30" s="47">
        <f t="shared" si="4"/>
        <v>0</v>
      </c>
      <c r="AJ30" s="40"/>
      <c r="AK30" s="40"/>
      <c r="AL30" s="46" t="str">
        <f t="shared" si="5"/>
        <v>Campañas externas de comunicación</v>
      </c>
      <c r="AM30" s="46">
        <f t="shared" si="6"/>
        <v>0</v>
      </c>
      <c r="AN30" s="40"/>
      <c r="AO30" s="47" t="e">
        <f t="shared" si="7"/>
        <v>#DIV/0!</v>
      </c>
      <c r="AP30" s="40"/>
      <c r="AQ30" s="40"/>
      <c r="AR30" s="46" t="str">
        <f t="shared" si="8"/>
        <v>Campañas externas de comunicación</v>
      </c>
      <c r="AS30" s="46">
        <f t="shared" si="9"/>
        <v>1</v>
      </c>
      <c r="AT30" s="51"/>
      <c r="AU30" s="47">
        <f t="shared" si="10"/>
        <v>0</v>
      </c>
      <c r="AV30" s="52"/>
      <c r="AW30" s="40"/>
      <c r="AX30" s="46" t="str">
        <f t="shared" si="11"/>
        <v>Campañas externas de comunicación</v>
      </c>
      <c r="AY30" s="46">
        <f t="shared" si="12"/>
        <v>2</v>
      </c>
      <c r="AZ30" s="53">
        <f t="shared" si="13"/>
        <v>0</v>
      </c>
      <c r="BA30" s="54"/>
      <c r="BB30" s="55"/>
    </row>
    <row r="31" spans="1:54" ht="75" customHeight="1" thickBot="1" x14ac:dyDescent="0.3">
      <c r="A31" s="37">
        <v>15</v>
      </c>
      <c r="B31" s="341"/>
      <c r="C31" s="347"/>
      <c r="D31" s="136" t="s">
        <v>125</v>
      </c>
      <c r="E31" s="81">
        <v>0.01</v>
      </c>
      <c r="F31" s="113" t="s">
        <v>56</v>
      </c>
      <c r="G31" s="101" t="s">
        <v>126</v>
      </c>
      <c r="H31" s="115" t="s">
        <v>127</v>
      </c>
      <c r="I31" s="116" t="s">
        <v>70</v>
      </c>
      <c r="J31" s="116" t="s">
        <v>109</v>
      </c>
      <c r="K31" s="289" t="s">
        <v>302</v>
      </c>
      <c r="L31" s="129">
        <v>0</v>
      </c>
      <c r="M31" s="129">
        <v>1</v>
      </c>
      <c r="N31" s="137">
        <v>0</v>
      </c>
      <c r="O31" s="137">
        <v>1</v>
      </c>
      <c r="P31" s="116">
        <v>2</v>
      </c>
      <c r="Q31" s="116" t="s">
        <v>60</v>
      </c>
      <c r="R31" s="116" t="s">
        <v>124</v>
      </c>
      <c r="S31" s="116" t="s">
        <v>116</v>
      </c>
      <c r="T31" s="116" t="s">
        <v>63</v>
      </c>
      <c r="U31" s="42" t="s">
        <v>64</v>
      </c>
      <c r="V31" s="42"/>
      <c r="W31" s="42"/>
      <c r="X31" s="90" t="s">
        <v>65</v>
      </c>
      <c r="Y31" s="45"/>
      <c r="Z31" s="46" t="str">
        <f t="shared" si="0"/>
        <v>Campañas internas de comunicación</v>
      </c>
      <c r="AA31" s="46">
        <f t="shared" si="1"/>
        <v>0</v>
      </c>
      <c r="AB31" s="40"/>
      <c r="AC31" s="47" t="e">
        <f t="shared" si="14"/>
        <v>#DIV/0!</v>
      </c>
      <c r="AD31" s="48"/>
      <c r="AE31" s="48"/>
      <c r="AF31" s="46" t="str">
        <f t="shared" si="2"/>
        <v>Campañas internas de comunicación</v>
      </c>
      <c r="AG31" s="49">
        <f t="shared" si="3"/>
        <v>1</v>
      </c>
      <c r="AH31" s="50"/>
      <c r="AI31" s="47">
        <f t="shared" si="4"/>
        <v>0</v>
      </c>
      <c r="AJ31" s="40"/>
      <c r="AK31" s="40"/>
      <c r="AL31" s="46" t="str">
        <f t="shared" si="5"/>
        <v>Campañas internas de comunicación</v>
      </c>
      <c r="AM31" s="46">
        <f t="shared" si="6"/>
        <v>0</v>
      </c>
      <c r="AN31" s="40"/>
      <c r="AO31" s="47" t="e">
        <f t="shared" si="7"/>
        <v>#DIV/0!</v>
      </c>
      <c r="AP31" s="40"/>
      <c r="AQ31" s="40"/>
      <c r="AR31" s="46" t="str">
        <f t="shared" si="8"/>
        <v>Campañas internas de comunicación</v>
      </c>
      <c r="AS31" s="46">
        <f t="shared" si="9"/>
        <v>1</v>
      </c>
      <c r="AT31" s="51"/>
      <c r="AU31" s="47">
        <f t="shared" si="10"/>
        <v>0</v>
      </c>
      <c r="AV31" s="52"/>
      <c r="AW31" s="40"/>
      <c r="AX31" s="46" t="str">
        <f t="shared" si="11"/>
        <v>Campañas internas de comunicación</v>
      </c>
      <c r="AY31" s="46">
        <f t="shared" si="12"/>
        <v>2</v>
      </c>
      <c r="AZ31" s="53">
        <f t="shared" si="13"/>
        <v>0</v>
      </c>
      <c r="BA31" s="54"/>
      <c r="BB31" s="55"/>
    </row>
    <row r="32" spans="1:54" ht="75" customHeight="1" thickBot="1" x14ac:dyDescent="0.3">
      <c r="A32" s="56">
        <v>16</v>
      </c>
      <c r="B32" s="341"/>
      <c r="C32" s="347"/>
      <c r="D32" s="138" t="s">
        <v>128</v>
      </c>
      <c r="E32" s="78">
        <v>0.04</v>
      </c>
      <c r="F32" s="139" t="s">
        <v>56</v>
      </c>
      <c r="G32" s="140" t="s">
        <v>129</v>
      </c>
      <c r="H32" s="83" t="s">
        <v>130</v>
      </c>
      <c r="I32" s="84">
        <v>0</v>
      </c>
      <c r="J32" s="84" t="s">
        <v>59</v>
      </c>
      <c r="K32" s="289" t="s">
        <v>303</v>
      </c>
      <c r="L32" s="85">
        <v>0.1</v>
      </c>
      <c r="M32" s="85">
        <v>0.3</v>
      </c>
      <c r="N32" s="125">
        <v>0.6</v>
      </c>
      <c r="O32" s="134">
        <v>1</v>
      </c>
      <c r="P32" s="135">
        <v>1</v>
      </c>
      <c r="Q32" s="116" t="s">
        <v>60</v>
      </c>
      <c r="R32" s="116" t="s">
        <v>120</v>
      </c>
      <c r="S32" s="116" t="s">
        <v>116</v>
      </c>
      <c r="T32" s="116" t="s">
        <v>63</v>
      </c>
      <c r="U32" s="42" t="s">
        <v>64</v>
      </c>
      <c r="V32" s="42"/>
      <c r="W32" s="42"/>
      <c r="X32" s="90" t="s">
        <v>65</v>
      </c>
      <c r="Y32" s="45"/>
      <c r="Z32" s="46" t="str">
        <f t="shared" si="0"/>
        <v>Plan de comunicaciones 2017</v>
      </c>
      <c r="AA32" s="46">
        <f t="shared" si="1"/>
        <v>0.1</v>
      </c>
      <c r="AB32" s="40"/>
      <c r="AC32" s="47">
        <f t="shared" si="14"/>
        <v>0</v>
      </c>
      <c r="AD32" s="48"/>
      <c r="AE32" s="48"/>
      <c r="AF32" s="46" t="str">
        <f t="shared" si="2"/>
        <v>Plan de comunicaciones 2017</v>
      </c>
      <c r="AG32" s="49">
        <f t="shared" si="3"/>
        <v>0.3</v>
      </c>
      <c r="AH32" s="50"/>
      <c r="AI32" s="47">
        <f t="shared" si="4"/>
        <v>0</v>
      </c>
      <c r="AJ32" s="40"/>
      <c r="AK32" s="40"/>
      <c r="AL32" s="46" t="str">
        <f t="shared" si="5"/>
        <v>Plan de comunicaciones 2017</v>
      </c>
      <c r="AM32" s="46">
        <f t="shared" si="6"/>
        <v>0.6</v>
      </c>
      <c r="AN32" s="40"/>
      <c r="AO32" s="47">
        <f t="shared" si="7"/>
        <v>0</v>
      </c>
      <c r="AP32" s="40"/>
      <c r="AQ32" s="40"/>
      <c r="AR32" s="46" t="str">
        <f t="shared" si="8"/>
        <v>Plan de comunicaciones 2017</v>
      </c>
      <c r="AS32" s="46">
        <f t="shared" si="9"/>
        <v>1</v>
      </c>
      <c r="AT32" s="51"/>
      <c r="AU32" s="47">
        <f t="shared" si="10"/>
        <v>0</v>
      </c>
      <c r="AV32" s="52"/>
      <c r="AW32" s="40"/>
      <c r="AX32" s="46" t="str">
        <f t="shared" si="11"/>
        <v>Plan de comunicaciones 2017</v>
      </c>
      <c r="AY32" s="46">
        <f t="shared" si="12"/>
        <v>1</v>
      </c>
      <c r="AZ32" s="53">
        <f t="shared" si="13"/>
        <v>0</v>
      </c>
      <c r="BA32" s="54"/>
      <c r="BB32" s="55"/>
    </row>
    <row r="33" spans="1:54" ht="33" customHeight="1" thickBot="1" x14ac:dyDescent="0.3">
      <c r="A33" s="37">
        <v>17</v>
      </c>
      <c r="B33" s="341"/>
      <c r="C33" s="348"/>
      <c r="D33" s="141" t="s">
        <v>79</v>
      </c>
      <c r="E33" s="78">
        <f>SUM(E28:E32)</f>
        <v>0.1</v>
      </c>
      <c r="F33" s="142"/>
      <c r="G33" s="143"/>
      <c r="H33" s="102"/>
      <c r="I33" s="57"/>
      <c r="J33" s="57"/>
      <c r="K33" s="290"/>
      <c r="L33" s="102"/>
      <c r="M33" s="102"/>
      <c r="N33" s="83"/>
      <c r="O33" s="144"/>
      <c r="P33" s="127"/>
      <c r="Q33" s="127"/>
      <c r="R33" s="127"/>
      <c r="S33" s="127"/>
      <c r="T33" s="127"/>
      <c r="U33" s="127"/>
      <c r="V33" s="127"/>
      <c r="W33" s="127"/>
      <c r="X33" s="145"/>
      <c r="Y33" s="146"/>
      <c r="Z33" s="46"/>
      <c r="AA33" s="46"/>
      <c r="AB33" s="40"/>
      <c r="AC33" s="47"/>
      <c r="AD33" s="48"/>
      <c r="AE33" s="48"/>
      <c r="AF33" s="46"/>
      <c r="AG33" s="49"/>
      <c r="AH33" s="50"/>
      <c r="AI33" s="47"/>
      <c r="AJ33" s="40"/>
      <c r="AK33" s="40"/>
      <c r="AL33" s="46"/>
      <c r="AM33" s="46"/>
      <c r="AN33" s="40"/>
      <c r="AO33" s="47"/>
      <c r="AP33" s="40"/>
      <c r="AQ33" s="40"/>
      <c r="AR33" s="46"/>
      <c r="AS33" s="46"/>
      <c r="AT33" s="51"/>
      <c r="AU33" s="47"/>
      <c r="AV33" s="52"/>
      <c r="AW33" s="40"/>
      <c r="AX33" s="46"/>
      <c r="AY33" s="46"/>
      <c r="AZ33" s="53"/>
      <c r="BA33" s="54"/>
      <c r="BB33" s="55"/>
    </row>
    <row r="34" spans="1:54" ht="93.75" customHeight="1" thickBot="1" x14ac:dyDescent="0.3">
      <c r="A34" s="56">
        <v>18</v>
      </c>
      <c r="B34" s="341"/>
      <c r="C34" s="320" t="s">
        <v>131</v>
      </c>
      <c r="D34" s="147" t="s">
        <v>132</v>
      </c>
      <c r="E34" s="148">
        <v>1.4999999999999999E-2</v>
      </c>
      <c r="F34" s="40" t="s">
        <v>56</v>
      </c>
      <c r="G34" s="114" t="s">
        <v>133</v>
      </c>
      <c r="H34" s="114" t="s">
        <v>134</v>
      </c>
      <c r="I34" s="149" t="s">
        <v>135</v>
      </c>
      <c r="J34" s="116" t="s">
        <v>109</v>
      </c>
      <c r="K34" s="287" t="s">
        <v>304</v>
      </c>
      <c r="L34" s="150">
        <v>1</v>
      </c>
      <c r="M34" s="150">
        <v>3</v>
      </c>
      <c r="N34" s="150">
        <v>3</v>
      </c>
      <c r="O34" s="150">
        <v>5</v>
      </c>
      <c r="P34" s="151">
        <v>12</v>
      </c>
      <c r="Q34" s="151" t="s">
        <v>136</v>
      </c>
      <c r="R34" s="151" t="s">
        <v>137</v>
      </c>
      <c r="S34" s="151" t="s">
        <v>138</v>
      </c>
      <c r="T34" s="151" t="s">
        <v>63</v>
      </c>
      <c r="U34" s="151" t="s">
        <v>77</v>
      </c>
      <c r="V34" s="151"/>
      <c r="W34" s="151"/>
      <c r="X34" s="152" t="s">
        <v>139</v>
      </c>
      <c r="Y34" s="153">
        <v>153000000</v>
      </c>
      <c r="Z34" s="46" t="str">
        <f t="shared" si="0"/>
        <v>Acciones de Control u Operativos realizados en espacio público</v>
      </c>
      <c r="AA34" s="46">
        <f t="shared" si="1"/>
        <v>1</v>
      </c>
      <c r="AB34" s="40"/>
      <c r="AC34" s="47">
        <f t="shared" si="14"/>
        <v>0</v>
      </c>
      <c r="AD34" s="48"/>
      <c r="AE34" s="48"/>
      <c r="AF34" s="46" t="str">
        <f t="shared" si="2"/>
        <v>Acciones de Control u Operativos realizados en espacio público</v>
      </c>
      <c r="AG34" s="49">
        <f t="shared" si="3"/>
        <v>3</v>
      </c>
      <c r="AH34" s="50"/>
      <c r="AI34" s="47">
        <f t="shared" si="4"/>
        <v>0</v>
      </c>
      <c r="AJ34" s="40"/>
      <c r="AK34" s="40"/>
      <c r="AL34" s="46" t="str">
        <f t="shared" si="5"/>
        <v>Acciones de Control u Operativos realizados en espacio público</v>
      </c>
      <c r="AM34" s="46">
        <f t="shared" si="6"/>
        <v>3</v>
      </c>
      <c r="AN34" s="40"/>
      <c r="AO34" s="47">
        <f t="shared" si="7"/>
        <v>0</v>
      </c>
      <c r="AP34" s="40"/>
      <c r="AQ34" s="40"/>
      <c r="AR34" s="46" t="str">
        <f t="shared" si="8"/>
        <v>Acciones de Control u Operativos realizados en espacio público</v>
      </c>
      <c r="AS34" s="46">
        <f t="shared" si="9"/>
        <v>5</v>
      </c>
      <c r="AT34" s="51"/>
      <c r="AU34" s="47">
        <f t="shared" si="10"/>
        <v>0</v>
      </c>
      <c r="AV34" s="52"/>
      <c r="AW34" s="40"/>
      <c r="AX34" s="46" t="str">
        <f t="shared" si="11"/>
        <v>Acciones de Control u Operativos realizados en espacio público</v>
      </c>
      <c r="AY34" s="46">
        <f t="shared" si="12"/>
        <v>12</v>
      </c>
      <c r="AZ34" s="53">
        <f t="shared" si="13"/>
        <v>0</v>
      </c>
      <c r="BA34" s="54"/>
      <c r="BB34" s="55"/>
    </row>
    <row r="35" spans="1:54" ht="93.75" customHeight="1" thickBot="1" x14ac:dyDescent="0.3">
      <c r="A35" s="37">
        <v>19</v>
      </c>
      <c r="B35" s="341"/>
      <c r="C35" s="321"/>
      <c r="D35" s="147" t="s">
        <v>140</v>
      </c>
      <c r="E35" s="148">
        <v>1.4999999999999999E-2</v>
      </c>
      <c r="F35" s="57" t="s">
        <v>56</v>
      </c>
      <c r="G35" s="101" t="s">
        <v>141</v>
      </c>
      <c r="H35" s="101" t="s">
        <v>142</v>
      </c>
      <c r="I35" s="151" t="s">
        <v>143</v>
      </c>
      <c r="J35" s="116" t="s">
        <v>109</v>
      </c>
      <c r="K35" s="289" t="s">
        <v>305</v>
      </c>
      <c r="L35" s="150">
        <v>4</v>
      </c>
      <c r="M35" s="150">
        <v>8</v>
      </c>
      <c r="N35" s="150">
        <v>15</v>
      </c>
      <c r="O35" s="150">
        <v>15</v>
      </c>
      <c r="P35" s="151">
        <v>42</v>
      </c>
      <c r="Q35" s="151" t="s">
        <v>136</v>
      </c>
      <c r="R35" s="151" t="s">
        <v>144</v>
      </c>
      <c r="S35" s="151" t="s">
        <v>138</v>
      </c>
      <c r="T35" s="151" t="s">
        <v>63</v>
      </c>
      <c r="U35" s="151" t="s">
        <v>77</v>
      </c>
      <c r="V35" s="151"/>
      <c r="W35" s="151"/>
      <c r="X35" s="152" t="s">
        <v>139</v>
      </c>
      <c r="Y35" s="153">
        <v>153000000</v>
      </c>
      <c r="Z35" s="46" t="str">
        <f t="shared" si="0"/>
        <v>Acciones de Control u Operativos realizados en materia de actividad económica.</v>
      </c>
      <c r="AA35" s="46">
        <f t="shared" si="1"/>
        <v>4</v>
      </c>
      <c r="AB35" s="40"/>
      <c r="AC35" s="47">
        <f t="shared" si="14"/>
        <v>0</v>
      </c>
      <c r="AD35" s="48"/>
      <c r="AE35" s="48"/>
      <c r="AF35" s="46" t="str">
        <f t="shared" si="2"/>
        <v>Acciones de Control u Operativos realizados en materia de actividad económica.</v>
      </c>
      <c r="AG35" s="49">
        <f t="shared" si="3"/>
        <v>8</v>
      </c>
      <c r="AH35" s="50"/>
      <c r="AI35" s="47">
        <f t="shared" si="4"/>
        <v>0</v>
      </c>
      <c r="AJ35" s="40"/>
      <c r="AK35" s="40"/>
      <c r="AL35" s="46" t="str">
        <f t="shared" si="5"/>
        <v>Acciones de Control u Operativos realizados en materia de actividad económica.</v>
      </c>
      <c r="AM35" s="46">
        <f t="shared" si="6"/>
        <v>15</v>
      </c>
      <c r="AN35" s="40"/>
      <c r="AO35" s="47">
        <f t="shared" si="7"/>
        <v>0</v>
      </c>
      <c r="AP35" s="40"/>
      <c r="AQ35" s="40"/>
      <c r="AR35" s="46" t="str">
        <f t="shared" si="8"/>
        <v>Acciones de Control u Operativos realizados en materia de actividad económica.</v>
      </c>
      <c r="AS35" s="46">
        <f t="shared" si="9"/>
        <v>15</v>
      </c>
      <c r="AT35" s="51"/>
      <c r="AU35" s="47">
        <f t="shared" si="10"/>
        <v>0</v>
      </c>
      <c r="AV35" s="52"/>
      <c r="AW35" s="40"/>
      <c r="AX35" s="46" t="str">
        <f t="shared" si="11"/>
        <v>Acciones de Control u Operativos realizados en materia de actividad económica.</v>
      </c>
      <c r="AY35" s="46">
        <f t="shared" si="12"/>
        <v>42</v>
      </c>
      <c r="AZ35" s="53">
        <f t="shared" si="13"/>
        <v>0</v>
      </c>
      <c r="BA35" s="54"/>
      <c r="BB35" s="55"/>
    </row>
    <row r="36" spans="1:54" ht="93.75" customHeight="1" thickBot="1" x14ac:dyDescent="0.3">
      <c r="A36" s="56">
        <v>20</v>
      </c>
      <c r="B36" s="341"/>
      <c r="C36" s="321"/>
      <c r="D36" s="147" t="s">
        <v>145</v>
      </c>
      <c r="E36" s="148">
        <v>1.4999999999999999E-2</v>
      </c>
      <c r="F36" s="57" t="s">
        <v>56</v>
      </c>
      <c r="G36" s="101" t="s">
        <v>146</v>
      </c>
      <c r="H36" s="101" t="s">
        <v>147</v>
      </c>
      <c r="I36" s="116"/>
      <c r="J36" s="116" t="s">
        <v>109</v>
      </c>
      <c r="K36" s="289" t="s">
        <v>306</v>
      </c>
      <c r="L36" s="150">
        <v>2</v>
      </c>
      <c r="M36" s="150">
        <v>6</v>
      </c>
      <c r="N36" s="150">
        <v>8</v>
      </c>
      <c r="O36" s="150">
        <v>8</v>
      </c>
      <c r="P36" s="151">
        <v>24</v>
      </c>
      <c r="Q36" s="151" t="s">
        <v>136</v>
      </c>
      <c r="R36" s="151" t="s">
        <v>144</v>
      </c>
      <c r="S36" s="151" t="s">
        <v>138</v>
      </c>
      <c r="T36" s="151" t="s">
        <v>63</v>
      </c>
      <c r="U36" s="151" t="s">
        <v>77</v>
      </c>
      <c r="V36" s="151"/>
      <c r="W36" s="151"/>
      <c r="X36" s="152" t="s">
        <v>139</v>
      </c>
      <c r="Y36" s="153">
        <v>153000000</v>
      </c>
      <c r="Z36" s="46" t="str">
        <f t="shared" si="0"/>
        <v>Acciones de Control u Operativos realizados en obras y urbanismo</v>
      </c>
      <c r="AA36" s="46">
        <f t="shared" si="1"/>
        <v>2</v>
      </c>
      <c r="AB36" s="40"/>
      <c r="AC36" s="47">
        <f t="shared" si="14"/>
        <v>0</v>
      </c>
      <c r="AD36" s="48"/>
      <c r="AE36" s="48"/>
      <c r="AF36" s="46" t="str">
        <f t="shared" si="2"/>
        <v>Acciones de Control u Operativos realizados en obras y urbanismo</v>
      </c>
      <c r="AG36" s="49">
        <f t="shared" si="3"/>
        <v>6</v>
      </c>
      <c r="AH36" s="50"/>
      <c r="AI36" s="47">
        <f t="shared" si="4"/>
        <v>0</v>
      </c>
      <c r="AJ36" s="40"/>
      <c r="AK36" s="40"/>
      <c r="AL36" s="46" t="str">
        <f t="shared" si="5"/>
        <v>Acciones de Control u Operativos realizados en obras y urbanismo</v>
      </c>
      <c r="AM36" s="46">
        <f t="shared" si="6"/>
        <v>8</v>
      </c>
      <c r="AN36" s="40"/>
      <c r="AO36" s="47">
        <f t="shared" si="7"/>
        <v>0</v>
      </c>
      <c r="AP36" s="40"/>
      <c r="AQ36" s="40"/>
      <c r="AR36" s="46" t="str">
        <f t="shared" si="8"/>
        <v>Acciones de Control u Operativos realizados en obras y urbanismo</v>
      </c>
      <c r="AS36" s="46">
        <f t="shared" si="9"/>
        <v>8</v>
      </c>
      <c r="AT36" s="51"/>
      <c r="AU36" s="47">
        <f t="shared" si="10"/>
        <v>0</v>
      </c>
      <c r="AV36" s="52"/>
      <c r="AW36" s="40"/>
      <c r="AX36" s="46" t="str">
        <f t="shared" si="11"/>
        <v>Acciones de Control u Operativos realizados en obras y urbanismo</v>
      </c>
      <c r="AY36" s="46">
        <f t="shared" si="12"/>
        <v>24</v>
      </c>
      <c r="AZ36" s="53">
        <f t="shared" si="13"/>
        <v>0</v>
      </c>
      <c r="BA36" s="54"/>
      <c r="BB36" s="55"/>
    </row>
    <row r="37" spans="1:54" ht="93.75" customHeight="1" thickBot="1" x14ac:dyDescent="0.3">
      <c r="A37" s="37">
        <v>21</v>
      </c>
      <c r="B37" s="341"/>
      <c r="C37" s="321"/>
      <c r="D37" s="147" t="s">
        <v>148</v>
      </c>
      <c r="E37" s="148">
        <v>1.4999999999999999E-2</v>
      </c>
      <c r="F37" s="57" t="s">
        <v>149</v>
      </c>
      <c r="G37" s="101" t="s">
        <v>150</v>
      </c>
      <c r="H37" s="101" t="s">
        <v>151</v>
      </c>
      <c r="I37" s="116"/>
      <c r="J37" s="116" t="s">
        <v>109</v>
      </c>
      <c r="K37" s="289" t="s">
        <v>307</v>
      </c>
      <c r="L37" s="150">
        <v>1</v>
      </c>
      <c r="M37" s="150">
        <v>3</v>
      </c>
      <c r="N37" s="150">
        <v>3</v>
      </c>
      <c r="O37" s="150">
        <v>5</v>
      </c>
      <c r="P37" s="151">
        <v>12</v>
      </c>
      <c r="Q37" s="151" t="s">
        <v>136</v>
      </c>
      <c r="R37" s="151" t="s">
        <v>144</v>
      </c>
      <c r="S37" s="151" t="s">
        <v>138</v>
      </c>
      <c r="T37" s="151" t="s">
        <v>63</v>
      </c>
      <c r="U37" s="151" t="s">
        <v>77</v>
      </c>
      <c r="V37" s="151"/>
      <c r="W37" s="151"/>
      <c r="X37" s="152" t="s">
        <v>139</v>
      </c>
      <c r="Y37" s="153">
        <v>153000000</v>
      </c>
      <c r="Z37" s="46" t="str">
        <f t="shared" si="0"/>
        <v xml:space="preserve">Acciones de Control u Operativos realizados en Ambiente, Mineria y Relaciones con los animales </v>
      </c>
      <c r="AA37" s="46">
        <f t="shared" si="1"/>
        <v>1</v>
      </c>
      <c r="AB37" s="40"/>
      <c r="AC37" s="47">
        <f t="shared" si="14"/>
        <v>0</v>
      </c>
      <c r="AD37" s="48"/>
      <c r="AE37" s="48"/>
      <c r="AF37" s="46" t="str">
        <f t="shared" si="2"/>
        <v xml:space="preserve">Acciones de Control u Operativos realizados en Ambiente, Mineria y Relaciones con los animales </v>
      </c>
      <c r="AG37" s="49">
        <f t="shared" si="3"/>
        <v>3</v>
      </c>
      <c r="AH37" s="50"/>
      <c r="AI37" s="47">
        <f t="shared" si="4"/>
        <v>0</v>
      </c>
      <c r="AJ37" s="40"/>
      <c r="AK37" s="40"/>
      <c r="AL37" s="46" t="str">
        <f t="shared" si="5"/>
        <v xml:space="preserve">Acciones de Control u Operativos realizados en Ambiente, Mineria y Relaciones con los animales </v>
      </c>
      <c r="AM37" s="46">
        <f t="shared" si="6"/>
        <v>3</v>
      </c>
      <c r="AN37" s="40"/>
      <c r="AO37" s="47">
        <f t="shared" si="7"/>
        <v>0</v>
      </c>
      <c r="AP37" s="40"/>
      <c r="AQ37" s="40"/>
      <c r="AR37" s="46" t="str">
        <f t="shared" si="8"/>
        <v xml:space="preserve">Acciones de Control u Operativos realizados en Ambiente, Mineria y Relaciones con los animales </v>
      </c>
      <c r="AS37" s="46">
        <f t="shared" si="9"/>
        <v>5</v>
      </c>
      <c r="AT37" s="51"/>
      <c r="AU37" s="47">
        <f t="shared" si="10"/>
        <v>0</v>
      </c>
      <c r="AV37" s="52"/>
      <c r="AW37" s="40"/>
      <c r="AX37" s="46" t="str">
        <f t="shared" si="11"/>
        <v xml:space="preserve">Acciones de Control u Operativos realizados en Ambiente, Mineria y Relaciones con los animales </v>
      </c>
      <c r="AY37" s="46">
        <f t="shared" si="12"/>
        <v>12</v>
      </c>
      <c r="AZ37" s="53">
        <f t="shared" si="13"/>
        <v>0</v>
      </c>
      <c r="BA37" s="54"/>
      <c r="BB37" s="55"/>
    </row>
    <row r="38" spans="1:54" ht="93.75" customHeight="1" thickBot="1" x14ac:dyDescent="0.3">
      <c r="A38" s="56">
        <v>22</v>
      </c>
      <c r="B38" s="341"/>
      <c r="C38" s="321"/>
      <c r="D38" s="147" t="s">
        <v>152</v>
      </c>
      <c r="E38" s="148">
        <v>0.02</v>
      </c>
      <c r="F38" s="57" t="s">
        <v>56</v>
      </c>
      <c r="G38" s="101" t="s">
        <v>153</v>
      </c>
      <c r="H38" s="101" t="s">
        <v>154</v>
      </c>
      <c r="I38" s="116"/>
      <c r="J38" s="116" t="s">
        <v>109</v>
      </c>
      <c r="K38" s="289" t="s">
        <v>308</v>
      </c>
      <c r="L38" s="154"/>
      <c r="M38" s="150">
        <v>1</v>
      </c>
      <c r="N38" s="150"/>
      <c r="O38" s="150">
        <v>1</v>
      </c>
      <c r="P38" s="151">
        <v>2</v>
      </c>
      <c r="Q38" s="151" t="s">
        <v>136</v>
      </c>
      <c r="R38" s="151" t="s">
        <v>144</v>
      </c>
      <c r="S38" s="151" t="s">
        <v>138</v>
      </c>
      <c r="T38" s="151" t="s">
        <v>63</v>
      </c>
      <c r="U38" s="151" t="s">
        <v>77</v>
      </c>
      <c r="V38" s="151"/>
      <c r="W38" s="151"/>
      <c r="X38" s="152" t="s">
        <v>139</v>
      </c>
      <c r="Y38" s="153">
        <v>153000000</v>
      </c>
      <c r="Z38" s="46" t="str">
        <f t="shared" si="0"/>
        <v>Acciones de Control u Operativos realizados en Convivencia relacionados con artículos pirotécnicos y sustancias peligrosas</v>
      </c>
      <c r="AA38" s="46">
        <f t="shared" si="1"/>
        <v>0</v>
      </c>
      <c r="AB38" s="40"/>
      <c r="AC38" s="47" t="e">
        <f t="shared" si="14"/>
        <v>#DIV/0!</v>
      </c>
      <c r="AD38" s="48"/>
      <c r="AE38" s="48"/>
      <c r="AF38" s="46" t="str">
        <f t="shared" si="2"/>
        <v>Acciones de Control u Operativos realizados en Convivencia relacionados con artículos pirotécnicos y sustancias peligrosas</v>
      </c>
      <c r="AG38" s="49">
        <f t="shared" si="3"/>
        <v>1</v>
      </c>
      <c r="AH38" s="50"/>
      <c r="AI38" s="47">
        <f t="shared" si="4"/>
        <v>0</v>
      </c>
      <c r="AJ38" s="40"/>
      <c r="AK38" s="40"/>
      <c r="AL38" s="46" t="str">
        <f t="shared" si="5"/>
        <v>Acciones de Control u Operativos realizados en Convivencia relacionados con artículos pirotécnicos y sustancias peligrosas</v>
      </c>
      <c r="AM38" s="46">
        <f t="shared" si="6"/>
        <v>0</v>
      </c>
      <c r="AN38" s="40"/>
      <c r="AO38" s="47" t="e">
        <f t="shared" si="7"/>
        <v>#DIV/0!</v>
      </c>
      <c r="AP38" s="40"/>
      <c r="AQ38" s="40"/>
      <c r="AR38" s="46" t="str">
        <f t="shared" si="8"/>
        <v>Acciones de Control u Operativos realizados en Convivencia relacionados con artículos pirotécnicos y sustancias peligrosas</v>
      </c>
      <c r="AS38" s="46">
        <f t="shared" si="9"/>
        <v>1</v>
      </c>
      <c r="AT38" s="51"/>
      <c r="AU38" s="47">
        <f t="shared" si="10"/>
        <v>0</v>
      </c>
      <c r="AV38" s="52"/>
      <c r="AW38" s="40"/>
      <c r="AX38" s="46" t="str">
        <f t="shared" si="11"/>
        <v>Acciones de Control u Operativos realizados en Convivencia relacionados con artículos pirotécnicos y sustancias peligrosas</v>
      </c>
      <c r="AY38" s="46">
        <f t="shared" si="12"/>
        <v>2</v>
      </c>
      <c r="AZ38" s="53">
        <f t="shared" si="13"/>
        <v>0</v>
      </c>
      <c r="BA38" s="54"/>
      <c r="BB38" s="55"/>
    </row>
    <row r="39" spans="1:54" ht="93.75" customHeight="1" thickBot="1" x14ac:dyDescent="0.3">
      <c r="A39" s="56">
        <v>24</v>
      </c>
      <c r="B39" s="341"/>
      <c r="C39" s="321"/>
      <c r="D39" s="147" t="s">
        <v>155</v>
      </c>
      <c r="E39" s="148">
        <v>0.02</v>
      </c>
      <c r="F39" s="57" t="s">
        <v>56</v>
      </c>
      <c r="G39" s="101" t="s">
        <v>156</v>
      </c>
      <c r="H39" s="101" t="s">
        <v>157</v>
      </c>
      <c r="I39" s="151" t="s">
        <v>158</v>
      </c>
      <c r="J39" s="116" t="s">
        <v>329</v>
      </c>
      <c r="K39" s="289" t="s">
        <v>309</v>
      </c>
      <c r="L39" s="155"/>
      <c r="M39" s="155"/>
      <c r="N39" s="155">
        <v>0.1</v>
      </c>
      <c r="O39" s="155">
        <v>0.5</v>
      </c>
      <c r="P39" s="155">
        <v>0.6</v>
      </c>
      <c r="Q39" s="151" t="s">
        <v>136</v>
      </c>
      <c r="R39" s="151" t="s">
        <v>159</v>
      </c>
      <c r="S39" s="151" t="s">
        <v>138</v>
      </c>
      <c r="T39" s="151" t="s">
        <v>63</v>
      </c>
      <c r="U39" s="151" t="s">
        <v>77</v>
      </c>
      <c r="V39" s="151"/>
      <c r="W39" s="151"/>
      <c r="X39" s="152" t="s">
        <v>139</v>
      </c>
      <c r="Y39" s="153">
        <v>153000000</v>
      </c>
      <c r="Z39" s="46" t="str">
        <f t="shared" si="0"/>
        <v>Querellas civiles de policia y contravencionales resueltas</v>
      </c>
      <c r="AA39" s="46">
        <f t="shared" si="1"/>
        <v>0</v>
      </c>
      <c r="AB39" s="40"/>
      <c r="AC39" s="47" t="e">
        <f t="shared" si="14"/>
        <v>#DIV/0!</v>
      </c>
      <c r="AD39" s="48"/>
      <c r="AE39" s="48"/>
      <c r="AF39" s="46" t="str">
        <f t="shared" si="2"/>
        <v>Querellas civiles de policia y contravencionales resueltas</v>
      </c>
      <c r="AG39" s="49">
        <f t="shared" si="3"/>
        <v>0</v>
      </c>
      <c r="AH39" s="50"/>
      <c r="AI39" s="47" t="e">
        <f t="shared" si="4"/>
        <v>#DIV/0!</v>
      </c>
      <c r="AJ39" s="40"/>
      <c r="AK39" s="40"/>
      <c r="AL39" s="46" t="str">
        <f t="shared" si="5"/>
        <v>Querellas civiles de policia y contravencionales resueltas</v>
      </c>
      <c r="AM39" s="46">
        <f t="shared" si="6"/>
        <v>0.1</v>
      </c>
      <c r="AN39" s="40"/>
      <c r="AO39" s="47">
        <f t="shared" si="7"/>
        <v>0</v>
      </c>
      <c r="AP39" s="40"/>
      <c r="AQ39" s="40"/>
      <c r="AR39" s="46" t="str">
        <f t="shared" si="8"/>
        <v>Querellas civiles de policia y contravencionales resueltas</v>
      </c>
      <c r="AS39" s="46">
        <f t="shared" si="9"/>
        <v>0.5</v>
      </c>
      <c r="AT39" s="51"/>
      <c r="AU39" s="47">
        <f t="shared" si="10"/>
        <v>0</v>
      </c>
      <c r="AV39" s="52"/>
      <c r="AW39" s="40"/>
      <c r="AX39" s="46" t="str">
        <f t="shared" si="11"/>
        <v>Querellas civiles de policia y contravencionales resueltas</v>
      </c>
      <c r="AY39" s="46">
        <f t="shared" si="12"/>
        <v>0.6</v>
      </c>
      <c r="AZ39" s="53">
        <f t="shared" si="13"/>
        <v>0</v>
      </c>
      <c r="BA39" s="54"/>
      <c r="BB39" s="55"/>
    </row>
    <row r="40" spans="1:54" ht="93.75" customHeight="1" thickBot="1" x14ac:dyDescent="0.3">
      <c r="A40" s="37">
        <v>25</v>
      </c>
      <c r="B40" s="341"/>
      <c r="C40" s="321"/>
      <c r="D40" s="147" t="s">
        <v>160</v>
      </c>
      <c r="E40" s="148">
        <v>1.4999999999999999E-2</v>
      </c>
      <c r="F40" s="57" t="s">
        <v>56</v>
      </c>
      <c r="G40" s="101" t="s">
        <v>161</v>
      </c>
      <c r="H40" s="101" t="s">
        <v>162</v>
      </c>
      <c r="I40" s="116"/>
      <c r="J40" s="116" t="s">
        <v>59</v>
      </c>
      <c r="K40" s="289" t="s">
        <v>310</v>
      </c>
      <c r="L40" s="85">
        <v>0</v>
      </c>
      <c r="M40" s="85">
        <v>0.02</v>
      </c>
      <c r="N40" s="125">
        <v>0.03</v>
      </c>
      <c r="O40" s="134">
        <v>0.1</v>
      </c>
      <c r="P40" s="135">
        <v>0.1</v>
      </c>
      <c r="Q40" s="116" t="s">
        <v>60</v>
      </c>
      <c r="R40" s="116" t="s">
        <v>163</v>
      </c>
      <c r="S40" s="151" t="s">
        <v>138</v>
      </c>
      <c r="T40" s="151" t="s">
        <v>63</v>
      </c>
      <c r="U40" s="151" t="s">
        <v>77</v>
      </c>
      <c r="V40" s="42"/>
      <c r="W40" s="42"/>
      <c r="X40" s="152" t="s">
        <v>139</v>
      </c>
      <c r="Y40" s="153">
        <v>153000000</v>
      </c>
      <c r="Z40" s="46" t="str">
        <f t="shared" si="0"/>
        <v>Ejecución plan de descongestión</v>
      </c>
      <c r="AA40" s="46">
        <f t="shared" si="1"/>
        <v>0</v>
      </c>
      <c r="AB40" s="40"/>
      <c r="AC40" s="47" t="e">
        <f t="shared" si="14"/>
        <v>#DIV/0!</v>
      </c>
      <c r="AD40" s="48"/>
      <c r="AE40" s="48"/>
      <c r="AF40" s="46" t="str">
        <f t="shared" si="2"/>
        <v>Ejecución plan de descongestión</v>
      </c>
      <c r="AG40" s="49">
        <f t="shared" si="3"/>
        <v>0.02</v>
      </c>
      <c r="AH40" s="50"/>
      <c r="AI40" s="47">
        <f t="shared" si="4"/>
        <v>0</v>
      </c>
      <c r="AJ40" s="40"/>
      <c r="AK40" s="40"/>
      <c r="AL40" s="46" t="str">
        <f t="shared" si="5"/>
        <v>Ejecución plan de descongestión</v>
      </c>
      <c r="AM40" s="46">
        <f t="shared" si="6"/>
        <v>0.03</v>
      </c>
      <c r="AN40" s="40"/>
      <c r="AO40" s="47">
        <f t="shared" si="7"/>
        <v>0</v>
      </c>
      <c r="AP40" s="40"/>
      <c r="AQ40" s="40"/>
      <c r="AR40" s="46" t="str">
        <f t="shared" si="8"/>
        <v>Ejecución plan de descongestión</v>
      </c>
      <c r="AS40" s="46">
        <f t="shared" si="9"/>
        <v>0.1</v>
      </c>
      <c r="AT40" s="51"/>
      <c r="AU40" s="47">
        <f t="shared" si="10"/>
        <v>0</v>
      </c>
      <c r="AV40" s="52"/>
      <c r="AW40" s="40"/>
      <c r="AX40" s="46" t="str">
        <f t="shared" si="11"/>
        <v>Ejecución plan de descongestión</v>
      </c>
      <c r="AY40" s="46">
        <f t="shared" si="12"/>
        <v>0.1</v>
      </c>
      <c r="AZ40" s="53">
        <f t="shared" si="13"/>
        <v>0</v>
      </c>
      <c r="BA40" s="54"/>
      <c r="BB40" s="55"/>
    </row>
    <row r="41" spans="1:54" ht="93.75" customHeight="1" thickBot="1" x14ac:dyDescent="0.3">
      <c r="A41" s="56">
        <v>26</v>
      </c>
      <c r="B41" s="341"/>
      <c r="C41" s="321"/>
      <c r="D41" s="147" t="s">
        <v>164</v>
      </c>
      <c r="E41" s="148">
        <v>1.4999999999999999E-2</v>
      </c>
      <c r="F41" s="57" t="s">
        <v>149</v>
      </c>
      <c r="G41" s="101" t="s">
        <v>165</v>
      </c>
      <c r="H41" s="101" t="s">
        <v>166</v>
      </c>
      <c r="I41" s="116"/>
      <c r="J41" s="116" t="s">
        <v>69</v>
      </c>
      <c r="K41" s="289" t="s">
        <v>311</v>
      </c>
      <c r="L41" s="155">
        <v>1</v>
      </c>
      <c r="M41" s="155">
        <v>1</v>
      </c>
      <c r="N41" s="155">
        <v>1</v>
      </c>
      <c r="O41" s="155">
        <v>1</v>
      </c>
      <c r="P41" s="151">
        <v>100</v>
      </c>
      <c r="Q41" s="151" t="s">
        <v>136</v>
      </c>
      <c r="R41" s="151" t="s">
        <v>159</v>
      </c>
      <c r="S41" s="151" t="s">
        <v>138</v>
      </c>
      <c r="T41" s="151" t="s">
        <v>63</v>
      </c>
      <c r="U41" s="151" t="s">
        <v>77</v>
      </c>
      <c r="V41" s="151"/>
      <c r="W41" s="151"/>
      <c r="X41" s="152" t="s">
        <v>139</v>
      </c>
      <c r="Y41" s="153">
        <v>153000000</v>
      </c>
      <c r="Z41" s="46" t="str">
        <f t="shared" si="0"/>
        <v>Actuaciones administrativas registradas en el aplicativo</v>
      </c>
      <c r="AA41" s="46">
        <f t="shared" si="1"/>
        <v>1</v>
      </c>
      <c r="AB41" s="40"/>
      <c r="AC41" s="47">
        <f t="shared" si="14"/>
        <v>0</v>
      </c>
      <c r="AD41" s="48"/>
      <c r="AE41" s="48"/>
      <c r="AF41" s="46" t="str">
        <f t="shared" si="2"/>
        <v>Actuaciones administrativas registradas en el aplicativo</v>
      </c>
      <c r="AG41" s="49">
        <f t="shared" si="3"/>
        <v>1</v>
      </c>
      <c r="AH41" s="50"/>
      <c r="AI41" s="47">
        <f t="shared" si="4"/>
        <v>0</v>
      </c>
      <c r="AJ41" s="40"/>
      <c r="AK41" s="40"/>
      <c r="AL41" s="46" t="str">
        <f t="shared" si="5"/>
        <v>Actuaciones administrativas registradas en el aplicativo</v>
      </c>
      <c r="AM41" s="46">
        <f t="shared" si="6"/>
        <v>1</v>
      </c>
      <c r="AN41" s="40"/>
      <c r="AO41" s="47">
        <f t="shared" si="7"/>
        <v>0</v>
      </c>
      <c r="AP41" s="40"/>
      <c r="AQ41" s="40"/>
      <c r="AR41" s="46" t="str">
        <f t="shared" si="8"/>
        <v>Actuaciones administrativas registradas en el aplicativo</v>
      </c>
      <c r="AS41" s="46">
        <f t="shared" si="9"/>
        <v>1</v>
      </c>
      <c r="AT41" s="51"/>
      <c r="AU41" s="47">
        <f t="shared" si="10"/>
        <v>0</v>
      </c>
      <c r="AV41" s="52"/>
      <c r="AW41" s="40"/>
      <c r="AX41" s="46" t="str">
        <f t="shared" si="11"/>
        <v>Actuaciones administrativas registradas en el aplicativo</v>
      </c>
      <c r="AY41" s="46">
        <f t="shared" si="12"/>
        <v>100</v>
      </c>
      <c r="AZ41" s="53" t="e">
        <f t="shared" si="13"/>
        <v>#DIV/0!</v>
      </c>
      <c r="BA41" s="54"/>
      <c r="BB41" s="55"/>
    </row>
    <row r="42" spans="1:54" ht="93.75" customHeight="1" thickBot="1" x14ac:dyDescent="0.3">
      <c r="A42" s="37">
        <v>27</v>
      </c>
      <c r="B42" s="341"/>
      <c r="C42" s="321"/>
      <c r="D42" s="147" t="s">
        <v>167</v>
      </c>
      <c r="E42" s="148">
        <v>1.4999999999999999E-2</v>
      </c>
      <c r="F42" s="57" t="s">
        <v>149</v>
      </c>
      <c r="G42" s="101" t="s">
        <v>168</v>
      </c>
      <c r="H42" s="101" t="s">
        <v>169</v>
      </c>
      <c r="I42" s="116"/>
      <c r="J42" s="116" t="s">
        <v>69</v>
      </c>
      <c r="K42" s="289" t="s">
        <v>311</v>
      </c>
      <c r="L42" s="155">
        <v>1</v>
      </c>
      <c r="M42" s="155">
        <v>1</v>
      </c>
      <c r="N42" s="155">
        <v>1</v>
      </c>
      <c r="O42" s="155">
        <v>1</v>
      </c>
      <c r="P42" s="151">
        <v>100</v>
      </c>
      <c r="Q42" s="151" t="s">
        <v>136</v>
      </c>
      <c r="R42" s="151" t="s">
        <v>159</v>
      </c>
      <c r="S42" s="151" t="s">
        <v>138</v>
      </c>
      <c r="T42" s="151" t="s">
        <v>63</v>
      </c>
      <c r="U42" s="151" t="s">
        <v>77</v>
      </c>
      <c r="V42" s="151"/>
      <c r="W42" s="151"/>
      <c r="X42" s="152" t="s">
        <v>139</v>
      </c>
      <c r="Y42" s="153">
        <v>153000000</v>
      </c>
      <c r="Z42" s="46" t="str">
        <f t="shared" si="0"/>
        <v>Actuaciones policivas registradas en el aplicativo</v>
      </c>
      <c r="AA42" s="46">
        <f t="shared" si="1"/>
        <v>1</v>
      </c>
      <c r="AB42" s="40"/>
      <c r="AC42" s="47">
        <f t="shared" si="14"/>
        <v>0</v>
      </c>
      <c r="AD42" s="48"/>
      <c r="AE42" s="48"/>
      <c r="AF42" s="46" t="str">
        <f t="shared" si="2"/>
        <v>Actuaciones policivas registradas en el aplicativo</v>
      </c>
      <c r="AG42" s="49">
        <f t="shared" si="3"/>
        <v>1</v>
      </c>
      <c r="AH42" s="50"/>
      <c r="AI42" s="47">
        <f t="shared" si="4"/>
        <v>0</v>
      </c>
      <c r="AJ42" s="40"/>
      <c r="AK42" s="40"/>
      <c r="AL42" s="46" t="str">
        <f t="shared" si="5"/>
        <v>Actuaciones policivas registradas en el aplicativo</v>
      </c>
      <c r="AM42" s="46">
        <f t="shared" si="6"/>
        <v>1</v>
      </c>
      <c r="AN42" s="40"/>
      <c r="AO42" s="47">
        <f t="shared" si="7"/>
        <v>0</v>
      </c>
      <c r="AP42" s="40"/>
      <c r="AQ42" s="40"/>
      <c r="AR42" s="46" t="str">
        <f t="shared" si="8"/>
        <v>Actuaciones policivas registradas en el aplicativo</v>
      </c>
      <c r="AS42" s="46">
        <f t="shared" si="9"/>
        <v>1</v>
      </c>
      <c r="AT42" s="51"/>
      <c r="AU42" s="47">
        <f t="shared" si="10"/>
        <v>0</v>
      </c>
      <c r="AV42" s="52"/>
      <c r="AW42" s="40"/>
      <c r="AX42" s="46" t="str">
        <f t="shared" si="11"/>
        <v>Actuaciones policivas registradas en el aplicativo</v>
      </c>
      <c r="AY42" s="46">
        <f t="shared" si="12"/>
        <v>100</v>
      </c>
      <c r="AZ42" s="53" t="e">
        <f t="shared" si="13"/>
        <v>#DIV/0!</v>
      </c>
      <c r="BA42" s="54"/>
      <c r="BB42" s="55"/>
    </row>
    <row r="43" spans="1:54" ht="93.75" customHeight="1" thickBot="1" x14ac:dyDescent="0.3">
      <c r="A43" s="56">
        <v>28</v>
      </c>
      <c r="B43" s="341"/>
      <c r="C43" s="321"/>
      <c r="D43" s="147" t="s">
        <v>170</v>
      </c>
      <c r="E43" s="148">
        <v>1.4999999999999999E-2</v>
      </c>
      <c r="F43" s="62" t="s">
        <v>149</v>
      </c>
      <c r="G43" s="101" t="s">
        <v>171</v>
      </c>
      <c r="H43" s="101" t="s">
        <v>172</v>
      </c>
      <c r="I43" s="151" t="s">
        <v>173</v>
      </c>
      <c r="J43" s="116" t="s">
        <v>329</v>
      </c>
      <c r="K43" s="289" t="s">
        <v>312</v>
      </c>
      <c r="L43" s="155">
        <v>0.05</v>
      </c>
      <c r="M43" s="155">
        <v>0.1</v>
      </c>
      <c r="N43" s="155">
        <v>0.15</v>
      </c>
      <c r="O43" s="155">
        <v>0.7</v>
      </c>
      <c r="P43" s="155">
        <v>1</v>
      </c>
      <c r="Q43" s="151" t="s">
        <v>136</v>
      </c>
      <c r="R43" s="151" t="s">
        <v>174</v>
      </c>
      <c r="S43" s="149" t="s">
        <v>175</v>
      </c>
      <c r="T43" s="151" t="s">
        <v>63</v>
      </c>
      <c r="U43" s="151" t="s">
        <v>77</v>
      </c>
      <c r="V43" s="151"/>
      <c r="W43" s="151"/>
      <c r="X43" s="152" t="s">
        <v>139</v>
      </c>
      <c r="Y43" s="153">
        <v>153000000</v>
      </c>
      <c r="Z43" s="46" t="str">
        <f t="shared" si="0"/>
        <v>Actuaciones administrativas impulsadas</v>
      </c>
      <c r="AA43" s="46">
        <f t="shared" si="1"/>
        <v>0.05</v>
      </c>
      <c r="AB43" s="40"/>
      <c r="AC43" s="47">
        <f t="shared" si="14"/>
        <v>0</v>
      </c>
      <c r="AD43" s="48"/>
      <c r="AE43" s="48"/>
      <c r="AF43" s="46" t="str">
        <f t="shared" si="2"/>
        <v>Actuaciones administrativas impulsadas</v>
      </c>
      <c r="AG43" s="49">
        <f t="shared" si="3"/>
        <v>0.1</v>
      </c>
      <c r="AH43" s="50"/>
      <c r="AI43" s="47">
        <f t="shared" si="4"/>
        <v>0</v>
      </c>
      <c r="AJ43" s="40"/>
      <c r="AK43" s="40"/>
      <c r="AL43" s="46" t="str">
        <f t="shared" si="5"/>
        <v>Actuaciones administrativas impulsadas</v>
      </c>
      <c r="AM43" s="46">
        <f t="shared" si="6"/>
        <v>0.15</v>
      </c>
      <c r="AN43" s="40"/>
      <c r="AO43" s="47">
        <f t="shared" si="7"/>
        <v>0</v>
      </c>
      <c r="AP43" s="40"/>
      <c r="AQ43" s="40"/>
      <c r="AR43" s="46" t="str">
        <f t="shared" si="8"/>
        <v>Actuaciones administrativas impulsadas</v>
      </c>
      <c r="AS43" s="46">
        <f t="shared" si="9"/>
        <v>0.7</v>
      </c>
      <c r="AT43" s="51"/>
      <c r="AU43" s="47">
        <f t="shared" si="10"/>
        <v>0</v>
      </c>
      <c r="AV43" s="52"/>
      <c r="AW43" s="40"/>
      <c r="AX43" s="46" t="str">
        <f t="shared" si="11"/>
        <v>Actuaciones administrativas impulsadas</v>
      </c>
      <c r="AY43" s="46">
        <f t="shared" si="12"/>
        <v>1</v>
      </c>
      <c r="AZ43" s="53">
        <f t="shared" si="13"/>
        <v>0</v>
      </c>
      <c r="BA43" s="54"/>
      <c r="BB43" s="55"/>
    </row>
    <row r="44" spans="1:54" ht="93.75" customHeight="1" thickBot="1" x14ac:dyDescent="0.3">
      <c r="A44" s="37">
        <v>29</v>
      </c>
      <c r="B44" s="341"/>
      <c r="C44" s="321"/>
      <c r="D44" s="147" t="s">
        <v>176</v>
      </c>
      <c r="E44" s="148">
        <v>1.4999999999999999E-2</v>
      </c>
      <c r="F44" s="156" t="s">
        <v>149</v>
      </c>
      <c r="G44" s="157" t="s">
        <v>177</v>
      </c>
      <c r="H44" s="157" t="s">
        <v>178</v>
      </c>
      <c r="I44" s="84"/>
      <c r="J44" s="84" t="s">
        <v>329</v>
      </c>
      <c r="K44" s="289" t="s">
        <v>313</v>
      </c>
      <c r="L44" s="43">
        <v>0</v>
      </c>
      <c r="M44" s="43">
        <v>0.02</v>
      </c>
      <c r="N44" s="43">
        <v>0.04</v>
      </c>
      <c r="O44" s="43">
        <v>0.04</v>
      </c>
      <c r="P44" s="43">
        <v>0.1</v>
      </c>
      <c r="Q44" s="42" t="s">
        <v>60</v>
      </c>
      <c r="R44" s="42" t="s">
        <v>179</v>
      </c>
      <c r="S44" s="149" t="s">
        <v>175</v>
      </c>
      <c r="T44" s="42" t="s">
        <v>63</v>
      </c>
      <c r="U44" s="127" t="s">
        <v>77</v>
      </c>
      <c r="V44" s="42"/>
      <c r="W44" s="42"/>
      <c r="X44" s="152" t="s">
        <v>139</v>
      </c>
      <c r="Y44" s="153">
        <v>153000000</v>
      </c>
      <c r="Z44" s="46" t="str">
        <f t="shared" si="0"/>
        <v>Disminución Revocatorias Consejo de Justicia</v>
      </c>
      <c r="AA44" s="46">
        <f t="shared" si="1"/>
        <v>0</v>
      </c>
      <c r="AB44" s="40"/>
      <c r="AC44" s="47" t="e">
        <f t="shared" si="14"/>
        <v>#DIV/0!</v>
      </c>
      <c r="AD44" s="48"/>
      <c r="AE44" s="48"/>
      <c r="AF44" s="46" t="str">
        <f t="shared" si="2"/>
        <v>Disminución Revocatorias Consejo de Justicia</v>
      </c>
      <c r="AG44" s="49">
        <f t="shared" si="3"/>
        <v>0.02</v>
      </c>
      <c r="AH44" s="50"/>
      <c r="AI44" s="47">
        <f t="shared" si="4"/>
        <v>0</v>
      </c>
      <c r="AJ44" s="40"/>
      <c r="AK44" s="40"/>
      <c r="AL44" s="46" t="str">
        <f t="shared" si="5"/>
        <v>Disminución Revocatorias Consejo de Justicia</v>
      </c>
      <c r="AM44" s="46">
        <f t="shared" si="6"/>
        <v>0.04</v>
      </c>
      <c r="AN44" s="40"/>
      <c r="AO44" s="47">
        <f t="shared" si="7"/>
        <v>0</v>
      </c>
      <c r="AP44" s="40"/>
      <c r="AQ44" s="40"/>
      <c r="AR44" s="46" t="str">
        <f t="shared" si="8"/>
        <v>Disminución Revocatorias Consejo de Justicia</v>
      </c>
      <c r="AS44" s="46">
        <f t="shared" si="9"/>
        <v>0.04</v>
      </c>
      <c r="AT44" s="51"/>
      <c r="AU44" s="47">
        <f t="shared" si="10"/>
        <v>0</v>
      </c>
      <c r="AV44" s="52"/>
      <c r="AW44" s="40"/>
      <c r="AX44" s="46" t="str">
        <f t="shared" si="11"/>
        <v>Disminución Revocatorias Consejo de Justicia</v>
      </c>
      <c r="AY44" s="46">
        <f t="shared" si="12"/>
        <v>0.1</v>
      </c>
      <c r="AZ44" s="53">
        <f t="shared" si="13"/>
        <v>0</v>
      </c>
      <c r="BA44" s="54"/>
      <c r="BB44" s="55"/>
    </row>
    <row r="45" spans="1:54" ht="32.25" customHeight="1" thickBot="1" x14ac:dyDescent="0.3">
      <c r="A45" s="56">
        <v>30</v>
      </c>
      <c r="B45" s="341"/>
      <c r="C45" s="322"/>
      <c r="D45" s="158" t="s">
        <v>79</v>
      </c>
      <c r="E45" s="159">
        <f>SUM(E34:E44)</f>
        <v>0.17500000000000004</v>
      </c>
      <c r="F45" s="142"/>
      <c r="G45" s="160"/>
      <c r="H45" s="102"/>
      <c r="I45" s="57"/>
      <c r="J45" s="57"/>
      <c r="K45" s="290"/>
      <c r="L45" s="72"/>
      <c r="M45" s="72"/>
      <c r="N45" s="144"/>
      <c r="O45" s="144"/>
      <c r="P45" s="127"/>
      <c r="Q45" s="127"/>
      <c r="R45" s="127"/>
      <c r="S45" s="127"/>
      <c r="T45" s="127"/>
      <c r="U45" s="127"/>
      <c r="V45" s="127"/>
      <c r="W45" s="127"/>
      <c r="X45" s="145"/>
      <c r="Y45" s="146"/>
      <c r="Z45" s="46"/>
      <c r="AA45" s="46"/>
      <c r="AB45" s="40"/>
      <c r="AC45" s="47"/>
      <c r="AD45" s="48"/>
      <c r="AE45" s="48"/>
      <c r="AF45" s="46"/>
      <c r="AG45" s="49"/>
      <c r="AH45" s="50"/>
      <c r="AI45" s="47"/>
      <c r="AJ45" s="40"/>
      <c r="AK45" s="40"/>
      <c r="AL45" s="46"/>
      <c r="AM45" s="46"/>
      <c r="AN45" s="40"/>
      <c r="AO45" s="47"/>
      <c r="AP45" s="40"/>
      <c r="AQ45" s="40"/>
      <c r="AR45" s="46"/>
      <c r="AS45" s="46"/>
      <c r="AT45" s="51"/>
      <c r="AU45" s="47"/>
      <c r="AV45" s="52"/>
      <c r="AW45" s="40"/>
      <c r="AX45" s="46"/>
      <c r="AY45" s="46"/>
      <c r="AZ45" s="53"/>
      <c r="BA45" s="54"/>
      <c r="BB45" s="55"/>
    </row>
    <row r="46" spans="1:54" ht="93.75" customHeight="1" thickBot="1" x14ac:dyDescent="0.3">
      <c r="A46" s="37">
        <v>31</v>
      </c>
      <c r="B46" s="341"/>
      <c r="C46" s="323" t="s">
        <v>180</v>
      </c>
      <c r="D46" s="161" t="s">
        <v>181</v>
      </c>
      <c r="E46" s="162">
        <v>0.01</v>
      </c>
      <c r="F46" s="40" t="s">
        <v>56</v>
      </c>
      <c r="G46" s="101" t="s">
        <v>182</v>
      </c>
      <c r="H46" s="114" t="s">
        <v>183</v>
      </c>
      <c r="I46" s="163">
        <v>0</v>
      </c>
      <c r="J46" s="116" t="s">
        <v>59</v>
      </c>
      <c r="K46" s="287" t="s">
        <v>314</v>
      </c>
      <c r="L46" s="43">
        <v>0</v>
      </c>
      <c r="M46" s="43">
        <v>0.5</v>
      </c>
      <c r="N46" s="43">
        <v>0.7</v>
      </c>
      <c r="O46" s="43">
        <v>0.95</v>
      </c>
      <c r="P46" s="43">
        <v>0.95</v>
      </c>
      <c r="Q46" s="42" t="s">
        <v>136</v>
      </c>
      <c r="R46" s="42" t="s">
        <v>184</v>
      </c>
      <c r="S46" s="42" t="s">
        <v>185</v>
      </c>
      <c r="T46" s="42" t="s">
        <v>63</v>
      </c>
      <c r="U46" s="57" t="s">
        <v>77</v>
      </c>
      <c r="V46" s="42"/>
      <c r="W46" s="42"/>
      <c r="X46" s="44"/>
      <c r="Y46" s="164"/>
      <c r="Z46" s="46" t="str">
        <f t="shared" si="0"/>
        <v>Ejecución presupuestal de inversión directa</v>
      </c>
      <c r="AA46" s="46">
        <f t="shared" si="1"/>
        <v>0</v>
      </c>
      <c r="AB46" s="40"/>
      <c r="AC46" s="47" t="e">
        <f t="shared" si="14"/>
        <v>#DIV/0!</v>
      </c>
      <c r="AD46" s="48"/>
      <c r="AE46" s="48"/>
      <c r="AF46" s="46" t="str">
        <f t="shared" si="2"/>
        <v>Ejecución presupuestal de inversión directa</v>
      </c>
      <c r="AG46" s="49">
        <f t="shared" si="3"/>
        <v>0.5</v>
      </c>
      <c r="AH46" s="50"/>
      <c r="AI46" s="47">
        <f t="shared" si="4"/>
        <v>0</v>
      </c>
      <c r="AJ46" s="40"/>
      <c r="AK46" s="40"/>
      <c r="AL46" s="46" t="str">
        <f t="shared" si="5"/>
        <v>Ejecución presupuestal de inversión directa</v>
      </c>
      <c r="AM46" s="46">
        <f t="shared" si="6"/>
        <v>0.7</v>
      </c>
      <c r="AN46" s="40"/>
      <c r="AO46" s="47">
        <f t="shared" si="7"/>
        <v>0</v>
      </c>
      <c r="AP46" s="40"/>
      <c r="AQ46" s="40"/>
      <c r="AR46" s="46" t="str">
        <f t="shared" si="8"/>
        <v>Ejecución presupuestal de inversión directa</v>
      </c>
      <c r="AS46" s="46">
        <f t="shared" si="9"/>
        <v>0.95</v>
      </c>
      <c r="AT46" s="51"/>
      <c r="AU46" s="47">
        <f t="shared" si="10"/>
        <v>0</v>
      </c>
      <c r="AV46" s="52"/>
      <c r="AW46" s="40"/>
      <c r="AX46" s="46" t="str">
        <f t="shared" si="11"/>
        <v>Ejecución presupuestal de inversión directa</v>
      </c>
      <c r="AY46" s="46">
        <f t="shared" si="12"/>
        <v>0.95</v>
      </c>
      <c r="AZ46" s="53">
        <f t="shared" si="13"/>
        <v>0</v>
      </c>
      <c r="BA46" s="54"/>
      <c r="BB46" s="55"/>
    </row>
    <row r="47" spans="1:54" ht="93.75" customHeight="1" thickBot="1" x14ac:dyDescent="0.3">
      <c r="A47" s="56">
        <v>32</v>
      </c>
      <c r="B47" s="341"/>
      <c r="C47" s="324"/>
      <c r="D47" s="165" t="s">
        <v>186</v>
      </c>
      <c r="E47" s="162">
        <v>0.01</v>
      </c>
      <c r="F47" s="57" t="s">
        <v>87</v>
      </c>
      <c r="G47" s="101" t="s">
        <v>187</v>
      </c>
      <c r="H47" s="101" t="s">
        <v>188</v>
      </c>
      <c r="I47" s="166">
        <v>0</v>
      </c>
      <c r="J47" s="116" t="s">
        <v>59</v>
      </c>
      <c r="K47" s="289" t="s">
        <v>315</v>
      </c>
      <c r="L47" s="43">
        <v>0</v>
      </c>
      <c r="M47" s="43">
        <v>0.1</v>
      </c>
      <c r="N47" s="43">
        <v>0.2</v>
      </c>
      <c r="O47" s="43">
        <v>0.5</v>
      </c>
      <c r="P47" s="43">
        <v>0.5</v>
      </c>
      <c r="Q47" s="42" t="s">
        <v>136</v>
      </c>
      <c r="R47" s="42" t="s">
        <v>184</v>
      </c>
      <c r="S47" s="42" t="s">
        <v>185</v>
      </c>
      <c r="T47" s="42" t="s">
        <v>63</v>
      </c>
      <c r="U47" s="57" t="s">
        <v>77</v>
      </c>
      <c r="V47" s="42"/>
      <c r="W47" s="42"/>
      <c r="X47" s="44"/>
      <c r="Y47" s="167"/>
      <c r="Z47" s="46" t="str">
        <f t="shared" si="0"/>
        <v>Giros realizados</v>
      </c>
      <c r="AA47" s="46">
        <f t="shared" si="1"/>
        <v>0</v>
      </c>
      <c r="AB47" s="40"/>
      <c r="AC47" s="47" t="e">
        <f t="shared" si="14"/>
        <v>#DIV/0!</v>
      </c>
      <c r="AD47" s="48"/>
      <c r="AE47" s="48"/>
      <c r="AF47" s="46" t="str">
        <f t="shared" si="2"/>
        <v>Giros realizados</v>
      </c>
      <c r="AG47" s="49">
        <f t="shared" si="3"/>
        <v>0.1</v>
      </c>
      <c r="AH47" s="50"/>
      <c r="AI47" s="47">
        <f t="shared" si="4"/>
        <v>0</v>
      </c>
      <c r="AJ47" s="40"/>
      <c r="AK47" s="40"/>
      <c r="AL47" s="46" t="str">
        <f t="shared" si="5"/>
        <v>Giros realizados</v>
      </c>
      <c r="AM47" s="46">
        <f t="shared" si="6"/>
        <v>0.2</v>
      </c>
      <c r="AN47" s="40"/>
      <c r="AO47" s="47">
        <f t="shared" si="7"/>
        <v>0</v>
      </c>
      <c r="AP47" s="40"/>
      <c r="AQ47" s="40"/>
      <c r="AR47" s="46" t="str">
        <f t="shared" si="8"/>
        <v>Giros realizados</v>
      </c>
      <c r="AS47" s="46">
        <f t="shared" si="9"/>
        <v>0.5</v>
      </c>
      <c r="AT47" s="51"/>
      <c r="AU47" s="47">
        <f t="shared" si="10"/>
        <v>0</v>
      </c>
      <c r="AV47" s="52"/>
      <c r="AW47" s="40"/>
      <c r="AX47" s="46" t="str">
        <f t="shared" si="11"/>
        <v>Giros realizados</v>
      </c>
      <c r="AY47" s="46">
        <f t="shared" si="12"/>
        <v>0.5</v>
      </c>
      <c r="AZ47" s="53">
        <f t="shared" si="13"/>
        <v>0</v>
      </c>
      <c r="BA47" s="54"/>
      <c r="BB47" s="55"/>
    </row>
    <row r="48" spans="1:54" ht="93.75" customHeight="1" thickBot="1" x14ac:dyDescent="0.3">
      <c r="A48" s="37">
        <v>33</v>
      </c>
      <c r="B48" s="341"/>
      <c r="C48" s="324"/>
      <c r="D48" s="165" t="s">
        <v>189</v>
      </c>
      <c r="E48" s="162">
        <v>0.01</v>
      </c>
      <c r="F48" s="57" t="s">
        <v>56</v>
      </c>
      <c r="G48" s="101" t="s">
        <v>190</v>
      </c>
      <c r="H48" s="101" t="s">
        <v>191</v>
      </c>
      <c r="I48" s="166" t="s">
        <v>192</v>
      </c>
      <c r="J48" s="116" t="s">
        <v>59</v>
      </c>
      <c r="K48" s="289" t="s">
        <v>316</v>
      </c>
      <c r="L48" s="43">
        <v>0</v>
      </c>
      <c r="M48" s="43">
        <v>0.1</v>
      </c>
      <c r="N48" s="43">
        <v>0.2</v>
      </c>
      <c r="O48" s="43">
        <v>0.5</v>
      </c>
      <c r="P48" s="43">
        <v>0.5</v>
      </c>
      <c r="Q48" s="42" t="s">
        <v>136</v>
      </c>
      <c r="R48" s="42" t="s">
        <v>184</v>
      </c>
      <c r="S48" s="42" t="s">
        <v>185</v>
      </c>
      <c r="T48" s="42" t="s">
        <v>63</v>
      </c>
      <c r="U48" s="57" t="s">
        <v>77</v>
      </c>
      <c r="V48" s="42"/>
      <c r="W48" s="42"/>
      <c r="X48" s="44"/>
      <c r="Y48" s="106"/>
      <c r="Z48" s="46" t="str">
        <f t="shared" si="0"/>
        <v>Ejecución de obligaciones por pagar</v>
      </c>
      <c r="AA48" s="46">
        <f t="shared" si="1"/>
        <v>0</v>
      </c>
      <c r="AB48" s="40"/>
      <c r="AC48" s="47" t="e">
        <f t="shared" si="14"/>
        <v>#DIV/0!</v>
      </c>
      <c r="AD48" s="48"/>
      <c r="AE48" s="48"/>
      <c r="AF48" s="46" t="str">
        <f t="shared" si="2"/>
        <v>Ejecución de obligaciones por pagar</v>
      </c>
      <c r="AG48" s="49">
        <f t="shared" si="3"/>
        <v>0.1</v>
      </c>
      <c r="AH48" s="50"/>
      <c r="AI48" s="47">
        <f t="shared" si="4"/>
        <v>0</v>
      </c>
      <c r="AJ48" s="40"/>
      <c r="AK48" s="40"/>
      <c r="AL48" s="46" t="str">
        <f t="shared" si="5"/>
        <v>Ejecución de obligaciones por pagar</v>
      </c>
      <c r="AM48" s="46">
        <f t="shared" si="6"/>
        <v>0.2</v>
      </c>
      <c r="AN48" s="40"/>
      <c r="AO48" s="47">
        <f t="shared" si="7"/>
        <v>0</v>
      </c>
      <c r="AP48" s="40"/>
      <c r="AQ48" s="40"/>
      <c r="AR48" s="46" t="str">
        <f t="shared" si="8"/>
        <v>Ejecución de obligaciones por pagar</v>
      </c>
      <c r="AS48" s="46">
        <f t="shared" si="9"/>
        <v>0.5</v>
      </c>
      <c r="AT48" s="51"/>
      <c r="AU48" s="47">
        <f t="shared" si="10"/>
        <v>0</v>
      </c>
      <c r="AV48" s="52"/>
      <c r="AW48" s="40"/>
      <c r="AX48" s="46" t="str">
        <f t="shared" si="11"/>
        <v>Ejecución de obligaciones por pagar</v>
      </c>
      <c r="AY48" s="46">
        <f t="shared" si="12"/>
        <v>0.5</v>
      </c>
      <c r="AZ48" s="53">
        <f t="shared" si="13"/>
        <v>0</v>
      </c>
      <c r="BA48" s="54"/>
      <c r="BB48" s="55"/>
    </row>
    <row r="49" spans="1:54" ht="93.75" customHeight="1" thickBot="1" x14ac:dyDescent="0.3">
      <c r="A49" s="56">
        <v>34</v>
      </c>
      <c r="B49" s="341"/>
      <c r="C49" s="324"/>
      <c r="D49" s="165" t="s">
        <v>193</v>
      </c>
      <c r="E49" s="162">
        <v>0.02</v>
      </c>
      <c r="F49" s="57" t="s">
        <v>87</v>
      </c>
      <c r="G49" s="101" t="s">
        <v>194</v>
      </c>
      <c r="H49" s="101" t="s">
        <v>195</v>
      </c>
      <c r="I49" s="57"/>
      <c r="J49" s="116" t="s">
        <v>291</v>
      </c>
      <c r="K49" s="289" t="s">
        <v>317</v>
      </c>
      <c r="L49" s="43">
        <v>0</v>
      </c>
      <c r="M49" s="43">
        <v>0</v>
      </c>
      <c r="N49" s="43">
        <v>1</v>
      </c>
      <c r="O49" s="43">
        <v>0</v>
      </c>
      <c r="P49" s="43">
        <v>1</v>
      </c>
      <c r="Q49" s="42" t="s">
        <v>136</v>
      </c>
      <c r="R49" s="42" t="s">
        <v>196</v>
      </c>
      <c r="S49" s="42" t="s">
        <v>185</v>
      </c>
      <c r="T49" s="42" t="s">
        <v>63</v>
      </c>
      <c r="U49" s="57" t="s">
        <v>77</v>
      </c>
      <c r="V49" s="42"/>
      <c r="W49" s="42"/>
      <c r="X49" s="44"/>
      <c r="Y49" s="106"/>
      <c r="Z49" s="46" t="str">
        <f t="shared" si="0"/>
        <v>Procesos Contractuales de malla vial y parques con pliegos tipo</v>
      </c>
      <c r="AA49" s="46">
        <f t="shared" si="1"/>
        <v>0</v>
      </c>
      <c r="AB49" s="40"/>
      <c r="AC49" s="47" t="e">
        <f t="shared" si="14"/>
        <v>#DIV/0!</v>
      </c>
      <c r="AD49" s="48"/>
      <c r="AE49" s="48"/>
      <c r="AF49" s="46" t="str">
        <f t="shared" si="2"/>
        <v>Procesos Contractuales de malla vial y parques con pliegos tipo</v>
      </c>
      <c r="AG49" s="49">
        <f t="shared" si="3"/>
        <v>0</v>
      </c>
      <c r="AH49" s="50"/>
      <c r="AI49" s="47" t="e">
        <f t="shared" si="4"/>
        <v>#DIV/0!</v>
      </c>
      <c r="AJ49" s="40"/>
      <c r="AK49" s="40"/>
      <c r="AL49" s="46" t="str">
        <f t="shared" si="5"/>
        <v>Procesos Contractuales de malla vial y parques con pliegos tipo</v>
      </c>
      <c r="AM49" s="46">
        <f t="shared" si="6"/>
        <v>1</v>
      </c>
      <c r="AN49" s="40"/>
      <c r="AO49" s="47">
        <f t="shared" si="7"/>
        <v>0</v>
      </c>
      <c r="AP49" s="40"/>
      <c r="AQ49" s="40"/>
      <c r="AR49" s="46" t="str">
        <f t="shared" si="8"/>
        <v>Procesos Contractuales de malla vial y parques con pliegos tipo</v>
      </c>
      <c r="AS49" s="46">
        <f t="shared" si="9"/>
        <v>0</v>
      </c>
      <c r="AT49" s="51"/>
      <c r="AU49" s="47" t="e">
        <f t="shared" si="10"/>
        <v>#DIV/0!</v>
      </c>
      <c r="AV49" s="52"/>
      <c r="AW49" s="40"/>
      <c r="AX49" s="46" t="str">
        <f t="shared" si="11"/>
        <v>Procesos Contractuales de malla vial y parques con pliegos tipo</v>
      </c>
      <c r="AY49" s="46">
        <f t="shared" si="12"/>
        <v>1</v>
      </c>
      <c r="AZ49" s="53">
        <f t="shared" si="13"/>
        <v>0</v>
      </c>
      <c r="BA49" s="54"/>
      <c r="BB49" s="55"/>
    </row>
    <row r="50" spans="1:54" ht="150" customHeight="1" thickBot="1" x14ac:dyDescent="0.3">
      <c r="A50" s="37">
        <v>35</v>
      </c>
      <c r="B50" s="341"/>
      <c r="C50" s="324"/>
      <c r="D50" s="168" t="s">
        <v>197</v>
      </c>
      <c r="E50" s="162">
        <v>0.02</v>
      </c>
      <c r="F50" s="169" t="s">
        <v>87</v>
      </c>
      <c r="G50" s="101" t="s">
        <v>198</v>
      </c>
      <c r="H50" s="101" t="s">
        <v>199</v>
      </c>
      <c r="I50" s="62"/>
      <c r="J50" s="62" t="s">
        <v>69</v>
      </c>
      <c r="K50" s="289" t="s">
        <v>318</v>
      </c>
      <c r="L50" s="43">
        <v>1</v>
      </c>
      <c r="M50" s="43">
        <v>1</v>
      </c>
      <c r="N50" s="170">
        <v>1</v>
      </c>
      <c r="O50" s="170">
        <v>1</v>
      </c>
      <c r="P50" s="170">
        <v>1</v>
      </c>
      <c r="Q50" s="89" t="s">
        <v>136</v>
      </c>
      <c r="R50" s="89" t="s">
        <v>196</v>
      </c>
      <c r="S50" s="89" t="s">
        <v>185</v>
      </c>
      <c r="T50" s="89" t="s">
        <v>63</v>
      </c>
      <c r="U50" s="62" t="s">
        <v>77</v>
      </c>
      <c r="V50" s="62"/>
      <c r="W50" s="62"/>
      <c r="X50" s="171"/>
      <c r="Y50" s="172"/>
      <c r="Z50" s="92" t="str">
        <f t="shared" si="0"/>
        <v>Procesos contractuales publicados y actualizados en SECOP I, II y TVEC</v>
      </c>
      <c r="AA50" s="46">
        <f t="shared" si="1"/>
        <v>1</v>
      </c>
      <c r="AB50" s="40"/>
      <c r="AC50" s="47">
        <f t="shared" si="14"/>
        <v>0</v>
      </c>
      <c r="AD50" s="48"/>
      <c r="AE50" s="48"/>
      <c r="AF50" s="46" t="str">
        <f t="shared" si="2"/>
        <v>Procesos contractuales publicados y actualizados en SECOP I, II y TVEC</v>
      </c>
      <c r="AG50" s="49">
        <f t="shared" si="3"/>
        <v>1</v>
      </c>
      <c r="AH50" s="50"/>
      <c r="AI50" s="47">
        <f t="shared" si="4"/>
        <v>0</v>
      </c>
      <c r="AJ50" s="40"/>
      <c r="AK50" s="40"/>
      <c r="AL50" s="46" t="str">
        <f t="shared" si="5"/>
        <v>Procesos contractuales publicados y actualizados en SECOP I, II y TVEC</v>
      </c>
      <c r="AM50" s="46">
        <f t="shared" si="6"/>
        <v>1</v>
      </c>
      <c r="AN50" s="40"/>
      <c r="AO50" s="47">
        <f t="shared" si="7"/>
        <v>0</v>
      </c>
      <c r="AP50" s="40"/>
      <c r="AQ50" s="40"/>
      <c r="AR50" s="46" t="str">
        <f t="shared" si="8"/>
        <v>Procesos contractuales publicados y actualizados en SECOP I, II y TVEC</v>
      </c>
      <c r="AS50" s="46">
        <f t="shared" si="9"/>
        <v>1</v>
      </c>
      <c r="AT50" s="51"/>
      <c r="AU50" s="47">
        <f t="shared" si="10"/>
        <v>0</v>
      </c>
      <c r="AV50" s="52"/>
      <c r="AW50" s="40"/>
      <c r="AX50" s="46" t="str">
        <f t="shared" si="11"/>
        <v>Procesos contractuales publicados y actualizados en SECOP I, II y TVEC</v>
      </c>
      <c r="AY50" s="46">
        <f t="shared" si="12"/>
        <v>1</v>
      </c>
      <c r="AZ50" s="53" t="e">
        <f t="shared" si="13"/>
        <v>#DIV/0!</v>
      </c>
      <c r="BA50" s="54"/>
      <c r="BB50" s="55"/>
    </row>
    <row r="51" spans="1:54" ht="93.75" customHeight="1" thickBot="1" x14ac:dyDescent="0.3">
      <c r="A51" s="173"/>
      <c r="B51" s="341"/>
      <c r="C51" s="324"/>
      <c r="D51" s="174" t="s">
        <v>200</v>
      </c>
      <c r="E51" s="162">
        <v>0.01</v>
      </c>
      <c r="F51" s="62" t="s">
        <v>56</v>
      </c>
      <c r="G51" s="128" t="s">
        <v>201</v>
      </c>
      <c r="H51" s="175" t="s">
        <v>202</v>
      </c>
      <c r="I51" s="42" t="s">
        <v>203</v>
      </c>
      <c r="J51" s="42" t="s">
        <v>59</v>
      </c>
      <c r="K51" s="289" t="s">
        <v>319</v>
      </c>
      <c r="L51" s="43">
        <v>0.1</v>
      </c>
      <c r="M51" s="43">
        <v>0.3</v>
      </c>
      <c r="N51" s="43">
        <v>0.6</v>
      </c>
      <c r="O51" s="43">
        <v>1</v>
      </c>
      <c r="P51" s="42">
        <v>100</v>
      </c>
      <c r="Q51" s="42" t="s">
        <v>60</v>
      </c>
      <c r="R51" s="42" t="s">
        <v>203</v>
      </c>
      <c r="S51" s="42" t="s">
        <v>204</v>
      </c>
      <c r="T51" s="42" t="s">
        <v>63</v>
      </c>
      <c r="U51" s="42" t="s">
        <v>64</v>
      </c>
      <c r="V51" s="42"/>
      <c r="W51" s="42"/>
      <c r="X51" s="44" t="s">
        <v>65</v>
      </c>
      <c r="Y51" s="167">
        <v>40000000</v>
      </c>
      <c r="Z51" s="107" t="str">
        <f t="shared" si="0"/>
        <v>Porcentaje de cumplimiento de las actividades dispuestas en el plan de acción NIC-SP</v>
      </c>
      <c r="AA51" s="46">
        <f t="shared" si="1"/>
        <v>0.1</v>
      </c>
      <c r="AB51" s="40"/>
      <c r="AC51" s="47">
        <f t="shared" si="14"/>
        <v>0</v>
      </c>
      <c r="AD51" s="48"/>
      <c r="AE51" s="48"/>
      <c r="AF51" s="46" t="str">
        <f t="shared" si="2"/>
        <v>Porcentaje de cumplimiento de las actividades dispuestas en el plan de acción NIC-SP</v>
      </c>
      <c r="AG51" s="49">
        <f t="shared" si="3"/>
        <v>0.3</v>
      </c>
      <c r="AH51" s="50"/>
      <c r="AI51" s="47">
        <f t="shared" si="4"/>
        <v>0</v>
      </c>
      <c r="AJ51" s="40"/>
      <c r="AK51" s="40"/>
      <c r="AL51" s="46" t="str">
        <f t="shared" si="5"/>
        <v>Porcentaje de cumplimiento de las actividades dispuestas en el plan de acción NIC-SP</v>
      </c>
      <c r="AM51" s="46">
        <f t="shared" si="6"/>
        <v>0.6</v>
      </c>
      <c r="AN51" s="40"/>
      <c r="AO51" s="47">
        <f t="shared" si="7"/>
        <v>0</v>
      </c>
      <c r="AP51" s="40"/>
      <c r="AQ51" s="40"/>
      <c r="AR51" s="46" t="str">
        <f t="shared" si="8"/>
        <v>Porcentaje de cumplimiento de las actividades dispuestas en el plan de acción NIC-SP</v>
      </c>
      <c r="AS51" s="46">
        <f t="shared" si="9"/>
        <v>1</v>
      </c>
      <c r="AT51" s="51"/>
      <c r="AU51" s="47">
        <f t="shared" si="10"/>
        <v>0</v>
      </c>
      <c r="AV51" s="52"/>
      <c r="AW51" s="40"/>
      <c r="AX51" s="46" t="str">
        <f t="shared" si="11"/>
        <v>Porcentaje de cumplimiento de las actividades dispuestas en el plan de acción NIC-SP</v>
      </c>
      <c r="AY51" s="46">
        <f t="shared" si="12"/>
        <v>100</v>
      </c>
      <c r="AZ51" s="53">
        <f t="shared" si="13"/>
        <v>0</v>
      </c>
      <c r="BA51" s="54"/>
      <c r="BB51" s="55"/>
    </row>
    <row r="52" spans="1:54" ht="93.75" customHeight="1" thickBot="1" x14ac:dyDescent="0.3">
      <c r="A52" s="56">
        <v>36</v>
      </c>
      <c r="B52" s="341"/>
      <c r="C52" s="324"/>
      <c r="D52" s="174" t="s">
        <v>205</v>
      </c>
      <c r="E52" s="162">
        <v>0.01</v>
      </c>
      <c r="F52" s="62" t="s">
        <v>56</v>
      </c>
      <c r="G52" s="128" t="s">
        <v>206</v>
      </c>
      <c r="H52" s="176" t="s">
        <v>207</v>
      </c>
      <c r="I52" s="57"/>
      <c r="J52" s="57" t="s">
        <v>69</v>
      </c>
      <c r="K52" s="289" t="s">
        <v>320</v>
      </c>
      <c r="L52" s="43">
        <v>0</v>
      </c>
      <c r="M52" s="43">
        <v>0.8</v>
      </c>
      <c r="N52" s="43">
        <v>0.8</v>
      </c>
      <c r="O52" s="43">
        <v>0.8</v>
      </c>
      <c r="P52" s="43">
        <v>0.8</v>
      </c>
      <c r="Q52" s="42" t="s">
        <v>136</v>
      </c>
      <c r="R52" s="42" t="s">
        <v>196</v>
      </c>
      <c r="S52" s="42" t="s">
        <v>185</v>
      </c>
      <c r="T52" s="42" t="s">
        <v>63</v>
      </c>
      <c r="U52" s="57" t="s">
        <v>77</v>
      </c>
      <c r="V52" s="57"/>
      <c r="W52" s="57"/>
      <c r="X52" s="105"/>
      <c r="Y52" s="106"/>
      <c r="Z52" s="107" t="str">
        <f t="shared" si="0"/>
        <v>Bienes con CTUCU adquiridos a través de Colombia Compra Eficiente</v>
      </c>
      <c r="AA52" s="46">
        <f t="shared" si="1"/>
        <v>0</v>
      </c>
      <c r="AB52" s="40"/>
      <c r="AC52" s="47" t="e">
        <f t="shared" si="14"/>
        <v>#DIV/0!</v>
      </c>
      <c r="AD52" s="48"/>
      <c r="AE52" s="48"/>
      <c r="AF52" s="46" t="str">
        <f t="shared" si="2"/>
        <v>Bienes con CTUCU adquiridos a través de Colombia Compra Eficiente</v>
      </c>
      <c r="AG52" s="49">
        <f t="shared" si="3"/>
        <v>0.8</v>
      </c>
      <c r="AH52" s="50"/>
      <c r="AI52" s="47">
        <f t="shared" si="4"/>
        <v>0</v>
      </c>
      <c r="AJ52" s="40"/>
      <c r="AK52" s="40"/>
      <c r="AL52" s="46" t="str">
        <f t="shared" si="5"/>
        <v>Bienes con CTUCU adquiridos a través de Colombia Compra Eficiente</v>
      </c>
      <c r="AM52" s="46">
        <f t="shared" si="6"/>
        <v>0.8</v>
      </c>
      <c r="AN52" s="40"/>
      <c r="AO52" s="47">
        <f t="shared" si="7"/>
        <v>0</v>
      </c>
      <c r="AP52" s="40"/>
      <c r="AQ52" s="40"/>
      <c r="AR52" s="46" t="str">
        <f t="shared" si="8"/>
        <v>Bienes con CTUCU adquiridos a través de Colombia Compra Eficiente</v>
      </c>
      <c r="AS52" s="46">
        <f t="shared" si="9"/>
        <v>0.8</v>
      </c>
      <c r="AT52" s="51"/>
      <c r="AU52" s="47">
        <f t="shared" si="10"/>
        <v>0</v>
      </c>
      <c r="AV52" s="52"/>
      <c r="AW52" s="40"/>
      <c r="AX52" s="46" t="str">
        <f t="shared" si="11"/>
        <v>Bienes con CTUCU adquiridos a través de Colombia Compra Eficiente</v>
      </c>
      <c r="AY52" s="46">
        <f t="shared" si="12"/>
        <v>0.8</v>
      </c>
      <c r="AZ52" s="53" t="e">
        <f t="shared" si="13"/>
        <v>#DIV/0!</v>
      </c>
      <c r="BA52" s="54"/>
      <c r="BB52" s="55"/>
    </row>
    <row r="53" spans="1:54" ht="93.75" customHeight="1" thickBot="1" x14ac:dyDescent="0.3">
      <c r="A53" s="173"/>
      <c r="B53" s="341"/>
      <c r="C53" s="324"/>
      <c r="D53" s="177" t="s">
        <v>208</v>
      </c>
      <c r="E53" s="162">
        <v>0.01</v>
      </c>
      <c r="F53" s="62" t="s">
        <v>56</v>
      </c>
      <c r="G53" s="178" t="s">
        <v>209</v>
      </c>
      <c r="H53" s="179" t="s">
        <v>210</v>
      </c>
      <c r="I53" s="57"/>
      <c r="J53" s="57" t="s">
        <v>211</v>
      </c>
      <c r="K53" s="289" t="s">
        <v>321</v>
      </c>
      <c r="L53" s="43"/>
      <c r="M53" s="43"/>
      <c r="N53" s="43"/>
      <c r="O53" s="294">
        <v>1</v>
      </c>
      <c r="P53" s="294">
        <v>1</v>
      </c>
      <c r="Q53" s="42" t="s">
        <v>211</v>
      </c>
      <c r="R53" s="42" t="s">
        <v>211</v>
      </c>
      <c r="S53" s="42" t="s">
        <v>211</v>
      </c>
      <c r="T53" s="42" t="s">
        <v>211</v>
      </c>
      <c r="U53" s="57" t="s">
        <v>211</v>
      </c>
      <c r="V53" s="57" t="s">
        <v>211</v>
      </c>
      <c r="W53" s="57" t="s">
        <v>211</v>
      </c>
      <c r="X53" s="105" t="s">
        <v>211</v>
      </c>
      <c r="Y53" s="106"/>
      <c r="Z53" s="107"/>
      <c r="AA53" s="46"/>
      <c r="AB53" s="40"/>
      <c r="AC53" s="47"/>
      <c r="AD53" s="48"/>
      <c r="AE53" s="48"/>
      <c r="AF53" s="46"/>
      <c r="AG53" s="49"/>
      <c r="AH53" s="50"/>
      <c r="AI53" s="47"/>
      <c r="AJ53" s="40"/>
      <c r="AK53" s="40"/>
      <c r="AL53" s="46"/>
      <c r="AM53" s="46"/>
      <c r="AN53" s="40"/>
      <c r="AO53" s="47"/>
      <c r="AP53" s="40"/>
      <c r="AQ53" s="40"/>
      <c r="AR53" s="46"/>
      <c r="AS53" s="46">
        <f t="shared" si="9"/>
        <v>1</v>
      </c>
      <c r="AT53" s="51"/>
      <c r="AU53" s="47">
        <f t="shared" si="10"/>
        <v>0</v>
      </c>
      <c r="AV53" s="52"/>
      <c r="AW53" s="40"/>
      <c r="AX53" s="46"/>
      <c r="AY53" s="46">
        <f t="shared" si="12"/>
        <v>1</v>
      </c>
      <c r="AZ53" s="53"/>
      <c r="BA53" s="54"/>
      <c r="BB53" s="55"/>
    </row>
    <row r="54" spans="1:54" ht="93.75" customHeight="1" thickBot="1" x14ac:dyDescent="0.3">
      <c r="A54" s="173"/>
      <c r="B54" s="341"/>
      <c r="C54" s="324"/>
      <c r="D54" s="177" t="s">
        <v>212</v>
      </c>
      <c r="E54" s="162">
        <v>0.01</v>
      </c>
      <c r="F54" s="62" t="s">
        <v>56</v>
      </c>
      <c r="G54" s="128" t="s">
        <v>213</v>
      </c>
      <c r="H54" s="179" t="s">
        <v>214</v>
      </c>
      <c r="I54" s="57"/>
      <c r="J54" s="42" t="s">
        <v>59</v>
      </c>
      <c r="K54" s="289" t="s">
        <v>322</v>
      </c>
      <c r="L54" s="43">
        <v>0.1</v>
      </c>
      <c r="M54" s="43">
        <v>0.3</v>
      </c>
      <c r="N54" s="43">
        <v>0.6</v>
      </c>
      <c r="O54" s="43">
        <v>1</v>
      </c>
      <c r="P54" s="42">
        <v>100</v>
      </c>
      <c r="Q54" s="42" t="s">
        <v>60</v>
      </c>
      <c r="R54" s="42" t="s">
        <v>213</v>
      </c>
      <c r="S54" s="42" t="s">
        <v>215</v>
      </c>
      <c r="T54" s="42" t="s">
        <v>63</v>
      </c>
      <c r="U54" s="42" t="s">
        <v>64</v>
      </c>
      <c r="V54" s="57"/>
      <c r="W54" s="57"/>
      <c r="X54" s="105"/>
      <c r="Y54" s="106"/>
      <c r="Z54" s="107"/>
      <c r="AA54" s="46"/>
      <c r="AB54" s="40"/>
      <c r="AC54" s="47"/>
      <c r="AD54" s="48"/>
      <c r="AE54" s="48"/>
      <c r="AF54" s="46"/>
      <c r="AG54" s="49"/>
      <c r="AH54" s="50"/>
      <c r="AI54" s="47"/>
      <c r="AJ54" s="40"/>
      <c r="AK54" s="40"/>
      <c r="AL54" s="46"/>
      <c r="AM54" s="46"/>
      <c r="AN54" s="40"/>
      <c r="AO54" s="47"/>
      <c r="AP54" s="40"/>
      <c r="AQ54" s="40"/>
      <c r="AR54" s="46"/>
      <c r="AS54" s="46"/>
      <c r="AT54" s="51"/>
      <c r="AU54" s="47"/>
      <c r="AV54" s="52"/>
      <c r="AW54" s="40"/>
      <c r="AX54" s="46"/>
      <c r="AY54" s="46"/>
      <c r="AZ54" s="53"/>
      <c r="BA54" s="54"/>
      <c r="BB54" s="55"/>
    </row>
    <row r="55" spans="1:54" ht="93.75" customHeight="1" thickBot="1" x14ac:dyDescent="0.3">
      <c r="A55" s="173"/>
      <c r="B55" s="341"/>
      <c r="C55" s="324"/>
      <c r="D55" s="177" t="s">
        <v>216</v>
      </c>
      <c r="E55" s="180">
        <v>0.01</v>
      </c>
      <c r="F55" s="62" t="s">
        <v>56</v>
      </c>
      <c r="G55" s="128" t="s">
        <v>217</v>
      </c>
      <c r="H55" s="181" t="s">
        <v>218</v>
      </c>
      <c r="I55" s="57"/>
      <c r="J55" s="42" t="s">
        <v>59</v>
      </c>
      <c r="K55" s="289" t="s">
        <v>323</v>
      </c>
      <c r="L55" s="43">
        <v>0.1</v>
      </c>
      <c r="M55" s="43">
        <v>0.3</v>
      </c>
      <c r="N55" s="43">
        <v>0.6</v>
      </c>
      <c r="O55" s="43">
        <v>1</v>
      </c>
      <c r="P55" s="42">
        <v>100</v>
      </c>
      <c r="Q55" s="42" t="s">
        <v>60</v>
      </c>
      <c r="R55" s="42" t="s">
        <v>217</v>
      </c>
      <c r="S55" s="42" t="s">
        <v>215</v>
      </c>
      <c r="T55" s="42" t="s">
        <v>63</v>
      </c>
      <c r="U55" s="42" t="s">
        <v>64</v>
      </c>
      <c r="V55" s="57"/>
      <c r="W55" s="57"/>
      <c r="X55" s="105"/>
      <c r="Y55" s="106"/>
      <c r="Z55" s="107"/>
      <c r="AA55" s="46"/>
      <c r="AB55" s="40"/>
      <c r="AC55" s="47"/>
      <c r="AD55" s="48"/>
      <c r="AE55" s="48"/>
      <c r="AF55" s="46"/>
      <c r="AG55" s="49"/>
      <c r="AH55" s="50"/>
      <c r="AI55" s="47"/>
      <c r="AJ55" s="40"/>
      <c r="AK55" s="40"/>
      <c r="AL55" s="46"/>
      <c r="AM55" s="46"/>
      <c r="AN55" s="40"/>
      <c r="AO55" s="47"/>
      <c r="AP55" s="40"/>
      <c r="AQ55" s="40"/>
      <c r="AR55" s="46"/>
      <c r="AS55" s="46"/>
      <c r="AT55" s="51"/>
      <c r="AU55" s="47"/>
      <c r="AV55" s="52"/>
      <c r="AW55" s="40"/>
      <c r="AX55" s="46"/>
      <c r="AY55" s="46"/>
      <c r="AZ55" s="53"/>
      <c r="BA55" s="54"/>
      <c r="BB55" s="55"/>
    </row>
    <row r="56" spans="1:54" ht="48.75" customHeight="1" thickBot="1" x14ac:dyDescent="0.3">
      <c r="A56" s="37">
        <v>37</v>
      </c>
      <c r="B56" s="341"/>
      <c r="C56" s="325"/>
      <c r="D56" s="182" t="s">
        <v>79</v>
      </c>
      <c r="E56" s="183">
        <f>SUM(E46:E55)</f>
        <v>0.11999999999999998</v>
      </c>
      <c r="F56" s="184"/>
      <c r="G56" s="185"/>
      <c r="H56" s="186"/>
      <c r="I56" s="187"/>
      <c r="J56" s="187"/>
      <c r="K56" s="291"/>
      <c r="L56" s="188"/>
      <c r="M56" s="188"/>
      <c r="N56" s="188"/>
      <c r="O56" s="188"/>
      <c r="P56" s="187"/>
      <c r="Q56" s="187"/>
      <c r="R56" s="187"/>
      <c r="S56" s="187"/>
      <c r="T56" s="187"/>
      <c r="U56" s="187"/>
      <c r="V56" s="187"/>
      <c r="W56" s="187"/>
      <c r="X56" s="189"/>
      <c r="Y56" s="190"/>
      <c r="Z56" s="107"/>
      <c r="AA56" s="46"/>
      <c r="AB56" s="40"/>
      <c r="AC56" s="47"/>
      <c r="AD56" s="48"/>
      <c r="AE56" s="48"/>
      <c r="AF56" s="46"/>
      <c r="AG56" s="49"/>
      <c r="AH56" s="50"/>
      <c r="AI56" s="47"/>
      <c r="AJ56" s="40"/>
      <c r="AK56" s="40"/>
      <c r="AL56" s="46"/>
      <c r="AM56" s="46"/>
      <c r="AN56" s="40"/>
      <c r="AO56" s="47"/>
      <c r="AP56" s="40"/>
      <c r="AQ56" s="40"/>
      <c r="AR56" s="46"/>
      <c r="AS56" s="46"/>
      <c r="AT56" s="51"/>
      <c r="AU56" s="47"/>
      <c r="AV56" s="52"/>
      <c r="AW56" s="40"/>
      <c r="AX56" s="46"/>
      <c r="AY56" s="46"/>
      <c r="AZ56" s="53"/>
      <c r="BA56" s="54"/>
      <c r="BB56" s="55"/>
    </row>
    <row r="57" spans="1:54" ht="76.5" customHeight="1" thickBot="1" x14ac:dyDescent="0.3">
      <c r="A57" s="37"/>
      <c r="B57" s="341"/>
      <c r="C57" s="323" t="s">
        <v>219</v>
      </c>
      <c r="D57" s="191" t="s">
        <v>220</v>
      </c>
      <c r="E57" s="183">
        <v>0.04</v>
      </c>
      <c r="F57" s="192" t="s">
        <v>87</v>
      </c>
      <c r="G57" s="193" t="s">
        <v>221</v>
      </c>
      <c r="H57" s="194" t="s">
        <v>222</v>
      </c>
      <c r="I57" s="187"/>
      <c r="J57" s="42" t="s">
        <v>59</v>
      </c>
      <c r="K57" s="287" t="s">
        <v>324</v>
      </c>
      <c r="L57" s="43">
        <v>0.1</v>
      </c>
      <c r="M57" s="43">
        <v>0.3</v>
      </c>
      <c r="N57" s="43">
        <v>0.6</v>
      </c>
      <c r="O57" s="43">
        <v>1</v>
      </c>
      <c r="P57" s="42">
        <v>100</v>
      </c>
      <c r="Q57" s="42" t="s">
        <v>60</v>
      </c>
      <c r="R57" s="42" t="s">
        <v>221</v>
      </c>
      <c r="S57" s="42" t="s">
        <v>223</v>
      </c>
      <c r="T57" s="42" t="s">
        <v>63</v>
      </c>
      <c r="U57" s="42" t="s">
        <v>64</v>
      </c>
      <c r="V57" s="187"/>
      <c r="W57" s="187"/>
      <c r="X57" s="189"/>
      <c r="Y57" s="190"/>
      <c r="Z57" s="107"/>
      <c r="AA57" s="46"/>
      <c r="AB57" s="40"/>
      <c r="AC57" s="47"/>
      <c r="AD57" s="48"/>
      <c r="AE57" s="48"/>
      <c r="AF57" s="46"/>
      <c r="AG57" s="49"/>
      <c r="AH57" s="50"/>
      <c r="AI57" s="47"/>
      <c r="AJ57" s="40"/>
      <c r="AK57" s="40"/>
      <c r="AL57" s="46"/>
      <c r="AM57" s="46"/>
      <c r="AN57" s="40"/>
      <c r="AO57" s="47"/>
      <c r="AP57" s="40"/>
      <c r="AQ57" s="40"/>
      <c r="AR57" s="46"/>
      <c r="AS57" s="46"/>
      <c r="AT57" s="51"/>
      <c r="AU57" s="47"/>
      <c r="AV57" s="52"/>
      <c r="AW57" s="40"/>
      <c r="AX57" s="46"/>
      <c r="AY57" s="46"/>
      <c r="AZ57" s="53"/>
      <c r="BA57" s="54"/>
      <c r="BB57" s="55"/>
    </row>
    <row r="58" spans="1:54" ht="48.75" customHeight="1" thickBot="1" x14ac:dyDescent="0.3">
      <c r="A58" s="37"/>
      <c r="B58" s="341"/>
      <c r="C58" s="325"/>
      <c r="D58" s="195" t="s">
        <v>79</v>
      </c>
      <c r="E58" s="196">
        <f>SUM(E57)</f>
        <v>0.04</v>
      </c>
      <c r="F58" s="197"/>
      <c r="G58" s="198"/>
      <c r="H58" s="199"/>
      <c r="I58" s="187"/>
      <c r="J58" s="187"/>
      <c r="K58" s="291"/>
      <c r="L58" s="188"/>
      <c r="M58" s="188"/>
      <c r="N58" s="188"/>
      <c r="O58" s="188"/>
      <c r="P58" s="187"/>
      <c r="Q58" s="187"/>
      <c r="R58" s="187"/>
      <c r="S58" s="187"/>
      <c r="T58" s="187"/>
      <c r="U58" s="187"/>
      <c r="V58" s="187"/>
      <c r="W58" s="187"/>
      <c r="X58" s="189"/>
      <c r="Y58" s="190"/>
      <c r="Z58" s="107"/>
      <c r="AA58" s="46"/>
      <c r="AB58" s="40"/>
      <c r="AC58" s="47"/>
      <c r="AD58" s="48"/>
      <c r="AE58" s="48"/>
      <c r="AF58" s="46"/>
      <c r="AG58" s="49"/>
      <c r="AH58" s="50"/>
      <c r="AI58" s="47"/>
      <c r="AJ58" s="40"/>
      <c r="AK58" s="40"/>
      <c r="AL58" s="46"/>
      <c r="AM58" s="46"/>
      <c r="AN58" s="40"/>
      <c r="AO58" s="47"/>
      <c r="AP58" s="40"/>
      <c r="AQ58" s="40"/>
      <c r="AR58" s="46"/>
      <c r="AS58" s="46"/>
      <c r="AT58" s="51"/>
      <c r="AU58" s="47"/>
      <c r="AV58" s="52"/>
      <c r="AW58" s="40"/>
      <c r="AX58" s="46"/>
      <c r="AY58" s="46"/>
      <c r="AZ58" s="53"/>
      <c r="BA58" s="54"/>
      <c r="BB58" s="55"/>
    </row>
    <row r="59" spans="1:54" ht="84.75" customHeight="1" thickBot="1" x14ac:dyDescent="0.3">
      <c r="A59" s="37">
        <v>39</v>
      </c>
      <c r="B59" s="341"/>
      <c r="C59" s="324" t="s">
        <v>224</v>
      </c>
      <c r="D59" s="200" t="s">
        <v>225</v>
      </c>
      <c r="E59" s="78">
        <v>0.01</v>
      </c>
      <c r="F59" s="201" t="s">
        <v>56</v>
      </c>
      <c r="G59" s="202" t="s">
        <v>226</v>
      </c>
      <c r="H59" s="93" t="s">
        <v>227</v>
      </c>
      <c r="I59" s="163" t="s">
        <v>228</v>
      </c>
      <c r="J59" s="116" t="s">
        <v>291</v>
      </c>
      <c r="K59" s="287" t="s">
        <v>325</v>
      </c>
      <c r="L59" s="203">
        <v>1</v>
      </c>
      <c r="M59" s="203">
        <v>1</v>
      </c>
      <c r="N59" s="204">
        <v>1</v>
      </c>
      <c r="O59" s="204">
        <v>1</v>
      </c>
      <c r="P59" s="204">
        <v>4</v>
      </c>
      <c r="Q59" s="116" t="s">
        <v>60</v>
      </c>
      <c r="R59" s="116" t="s">
        <v>226</v>
      </c>
      <c r="S59" s="116" t="s">
        <v>99</v>
      </c>
      <c r="T59" s="116" t="s">
        <v>63</v>
      </c>
      <c r="U59" s="116" t="s">
        <v>64</v>
      </c>
      <c r="V59" s="116"/>
      <c r="W59" s="116"/>
      <c r="X59" s="205" t="s">
        <v>65</v>
      </c>
      <c r="Y59" s="206"/>
      <c r="Z59" s="118" t="str">
        <f t="shared" si="0"/>
        <v>Jornadas de sensbilización sobre las buenas practicas de gestión documental realizadas</v>
      </c>
      <c r="AA59" s="46">
        <f t="shared" si="1"/>
        <v>1</v>
      </c>
      <c r="AB59" s="40"/>
      <c r="AC59" s="47">
        <f t="shared" si="14"/>
        <v>0</v>
      </c>
      <c r="AD59" s="48"/>
      <c r="AE59" s="48"/>
      <c r="AF59" s="46" t="str">
        <f t="shared" si="2"/>
        <v>Jornadas de sensbilización sobre las buenas practicas de gestión documental realizadas</v>
      </c>
      <c r="AG59" s="49">
        <f t="shared" si="3"/>
        <v>1</v>
      </c>
      <c r="AH59" s="50"/>
      <c r="AI59" s="47">
        <f t="shared" si="4"/>
        <v>0</v>
      </c>
      <c r="AJ59" s="40"/>
      <c r="AK59" s="40"/>
      <c r="AL59" s="46" t="str">
        <f t="shared" si="5"/>
        <v>Jornadas de sensbilización sobre las buenas practicas de gestión documental realizadas</v>
      </c>
      <c r="AM59" s="46">
        <f t="shared" si="6"/>
        <v>1</v>
      </c>
      <c r="AN59" s="40"/>
      <c r="AO59" s="47">
        <f t="shared" si="7"/>
        <v>0</v>
      </c>
      <c r="AP59" s="40"/>
      <c r="AQ59" s="40"/>
      <c r="AR59" s="46" t="str">
        <f t="shared" si="8"/>
        <v>Jornadas de sensbilización sobre las buenas practicas de gestión documental realizadas</v>
      </c>
      <c r="AS59" s="46">
        <f t="shared" si="9"/>
        <v>1</v>
      </c>
      <c r="AT59" s="51"/>
      <c r="AU59" s="47">
        <f t="shared" si="10"/>
        <v>0</v>
      </c>
      <c r="AV59" s="52"/>
      <c r="AW59" s="40"/>
      <c r="AX59" s="46" t="str">
        <f t="shared" si="11"/>
        <v>Jornadas de sensbilización sobre las buenas practicas de gestión documental realizadas</v>
      </c>
      <c r="AY59" s="46">
        <f t="shared" si="12"/>
        <v>4</v>
      </c>
      <c r="AZ59" s="53">
        <f t="shared" si="13"/>
        <v>0</v>
      </c>
      <c r="BA59" s="54"/>
      <c r="BB59" s="55"/>
    </row>
    <row r="60" spans="1:54" ht="84.75" customHeight="1" thickBot="1" x14ac:dyDescent="0.3">
      <c r="A60" s="173"/>
      <c r="B60" s="341"/>
      <c r="C60" s="324"/>
      <c r="D60" s="207" t="s">
        <v>229</v>
      </c>
      <c r="E60" s="78">
        <v>0.01</v>
      </c>
      <c r="F60" s="57" t="s">
        <v>87</v>
      </c>
      <c r="G60" s="208" t="s">
        <v>230</v>
      </c>
      <c r="H60" s="57" t="s">
        <v>231</v>
      </c>
      <c r="I60" s="166"/>
      <c r="J60" s="42" t="s">
        <v>59</v>
      </c>
      <c r="K60" s="289" t="s">
        <v>326</v>
      </c>
      <c r="L60" s="43">
        <v>0.1</v>
      </c>
      <c r="M60" s="43">
        <v>0.3</v>
      </c>
      <c r="N60" s="43">
        <v>0.5</v>
      </c>
      <c r="O60" s="43">
        <v>1</v>
      </c>
      <c r="P60" s="209">
        <v>1</v>
      </c>
      <c r="Q60" s="42" t="s">
        <v>60</v>
      </c>
      <c r="R60" s="42" t="s">
        <v>232</v>
      </c>
      <c r="S60" s="42" t="s">
        <v>99</v>
      </c>
      <c r="T60" s="42" t="s">
        <v>63</v>
      </c>
      <c r="U60" s="42" t="s">
        <v>64</v>
      </c>
      <c r="V60" s="42"/>
      <c r="W60" s="42"/>
      <c r="X60" s="44" t="s">
        <v>65</v>
      </c>
      <c r="Y60" s="167"/>
      <c r="Z60" s="46"/>
      <c r="AA60" s="46"/>
      <c r="AB60" s="40"/>
      <c r="AC60" s="47"/>
      <c r="AD60" s="48"/>
      <c r="AE60" s="48"/>
      <c r="AF60" s="46"/>
      <c r="AG60" s="49"/>
      <c r="AH60" s="50"/>
      <c r="AI60" s="47"/>
      <c r="AJ60" s="40"/>
      <c r="AK60" s="40"/>
      <c r="AL60" s="46"/>
      <c r="AM60" s="46"/>
      <c r="AN60" s="40"/>
      <c r="AO60" s="47"/>
      <c r="AP60" s="40"/>
      <c r="AQ60" s="40"/>
      <c r="AR60" s="46"/>
      <c r="AS60" s="46"/>
      <c r="AT60" s="51"/>
      <c r="AU60" s="47"/>
      <c r="AV60" s="52"/>
      <c r="AW60" s="40"/>
      <c r="AX60" s="46"/>
      <c r="AY60" s="46"/>
      <c r="AZ60" s="53"/>
      <c r="BA60" s="54"/>
      <c r="BB60" s="55"/>
    </row>
    <row r="61" spans="1:54" ht="117.75" customHeight="1" thickBot="1" x14ac:dyDescent="0.3">
      <c r="A61" s="56">
        <v>40</v>
      </c>
      <c r="B61" s="341"/>
      <c r="C61" s="326"/>
      <c r="D61" s="210" t="s">
        <v>233</v>
      </c>
      <c r="E61" s="211">
        <v>0.02</v>
      </c>
      <c r="F61" s="62" t="s">
        <v>56</v>
      </c>
      <c r="G61" s="212" t="s">
        <v>234</v>
      </c>
      <c r="H61" s="62" t="s">
        <v>235</v>
      </c>
      <c r="I61" s="166" t="s">
        <v>236</v>
      </c>
      <c r="J61" s="42" t="s">
        <v>59</v>
      </c>
      <c r="K61" s="292" t="s">
        <v>327</v>
      </c>
      <c r="L61" s="294"/>
      <c r="M61" s="294"/>
      <c r="N61" s="294"/>
      <c r="O61" s="294">
        <v>1</v>
      </c>
      <c r="P61" s="294">
        <v>1</v>
      </c>
      <c r="Q61" s="42" t="s">
        <v>60</v>
      </c>
      <c r="R61" s="42" t="s">
        <v>232</v>
      </c>
      <c r="S61" s="42" t="s">
        <v>99</v>
      </c>
      <c r="T61" s="42" t="s">
        <v>63</v>
      </c>
      <c r="U61" s="42" t="s">
        <v>64</v>
      </c>
      <c r="V61" s="42"/>
      <c r="W61" s="42"/>
      <c r="X61" s="44" t="s">
        <v>65</v>
      </c>
      <c r="Y61" s="167"/>
      <c r="Z61" s="46" t="str">
        <f t="shared" si="0"/>
        <v>Inventario de gestión realizado</v>
      </c>
      <c r="AA61" s="46">
        <f t="shared" si="1"/>
        <v>0</v>
      </c>
      <c r="AB61" s="40"/>
      <c r="AC61" s="47" t="e">
        <f t="shared" si="14"/>
        <v>#DIV/0!</v>
      </c>
      <c r="AD61" s="48"/>
      <c r="AE61" s="48"/>
      <c r="AF61" s="46" t="str">
        <f t="shared" si="2"/>
        <v>Inventario de gestión realizado</v>
      </c>
      <c r="AG61" s="49">
        <f t="shared" si="3"/>
        <v>0</v>
      </c>
      <c r="AH61" s="50"/>
      <c r="AI61" s="47" t="e">
        <f t="shared" si="4"/>
        <v>#DIV/0!</v>
      </c>
      <c r="AJ61" s="40"/>
      <c r="AK61" s="40"/>
      <c r="AL61" s="46" t="str">
        <f t="shared" si="5"/>
        <v>Inventario de gestión realizado</v>
      </c>
      <c r="AM61" s="46">
        <f t="shared" si="6"/>
        <v>0</v>
      </c>
      <c r="AN61" s="40"/>
      <c r="AO61" s="47" t="e">
        <f t="shared" si="7"/>
        <v>#DIV/0!</v>
      </c>
      <c r="AP61" s="40"/>
      <c r="AQ61" s="40"/>
      <c r="AR61" s="46" t="str">
        <f t="shared" si="8"/>
        <v>Inventario de gestión realizado</v>
      </c>
      <c r="AS61" s="46">
        <f t="shared" si="9"/>
        <v>1</v>
      </c>
      <c r="AT61" s="51"/>
      <c r="AU61" s="47">
        <f t="shared" si="10"/>
        <v>0</v>
      </c>
      <c r="AV61" s="52"/>
      <c r="AW61" s="40"/>
      <c r="AX61" s="46" t="str">
        <f t="shared" si="11"/>
        <v>Inventario de gestión realizado</v>
      </c>
      <c r="AY61" s="46">
        <f t="shared" si="12"/>
        <v>1</v>
      </c>
      <c r="AZ61" s="53">
        <f t="shared" si="13"/>
        <v>0</v>
      </c>
      <c r="BA61" s="54"/>
      <c r="BB61" s="55"/>
    </row>
    <row r="62" spans="1:54" ht="41.25" customHeight="1" thickBot="1" x14ac:dyDescent="0.3">
      <c r="A62" s="37">
        <v>41</v>
      </c>
      <c r="B62" s="341"/>
      <c r="C62" s="325"/>
      <c r="D62" s="213" t="s">
        <v>79</v>
      </c>
      <c r="E62" s="214">
        <f>SUM(E59:E61)</f>
        <v>0.04</v>
      </c>
      <c r="F62" s="215"/>
      <c r="G62" s="68"/>
      <c r="H62" s="68"/>
      <c r="I62" s="192"/>
      <c r="J62" s="127"/>
      <c r="K62" s="290"/>
      <c r="L62" s="104"/>
      <c r="M62" s="104"/>
      <c r="N62" s="144"/>
      <c r="O62" s="144"/>
      <c r="P62" s="127"/>
      <c r="Q62" s="127"/>
      <c r="R62" s="127"/>
      <c r="S62" s="127"/>
      <c r="T62" s="127"/>
      <c r="U62" s="127"/>
      <c r="V62" s="127"/>
      <c r="W62" s="127"/>
      <c r="X62" s="145"/>
      <c r="Y62" s="146"/>
      <c r="Z62" s="46"/>
      <c r="AA62" s="46"/>
      <c r="AB62" s="40"/>
      <c r="AC62" s="47"/>
      <c r="AD62" s="48"/>
      <c r="AE62" s="48"/>
      <c r="AF62" s="46"/>
      <c r="AG62" s="49"/>
      <c r="AH62" s="50"/>
      <c r="AI62" s="47"/>
      <c r="AJ62" s="40"/>
      <c r="AK62" s="40"/>
      <c r="AL62" s="46"/>
      <c r="AM62" s="46"/>
      <c r="AN62" s="40"/>
      <c r="AO62" s="47"/>
      <c r="AP62" s="40"/>
      <c r="AQ62" s="40"/>
      <c r="AR62" s="46"/>
      <c r="AS62" s="46"/>
      <c r="AT62" s="51"/>
      <c r="AU62" s="47"/>
      <c r="AV62" s="52"/>
      <c r="AW62" s="40"/>
      <c r="AX62" s="46"/>
      <c r="AY62" s="46"/>
      <c r="AZ62" s="53"/>
      <c r="BA62" s="54"/>
      <c r="BB62" s="55"/>
    </row>
    <row r="63" spans="1:54" ht="93.75" customHeight="1" thickBot="1" x14ac:dyDescent="0.3">
      <c r="A63" s="56">
        <v>42</v>
      </c>
      <c r="B63" s="341"/>
      <c r="C63" s="323" t="s">
        <v>237</v>
      </c>
      <c r="D63" s="216" t="s">
        <v>238</v>
      </c>
      <c r="E63" s="78">
        <v>0.04</v>
      </c>
      <c r="F63" s="40" t="s">
        <v>149</v>
      </c>
      <c r="G63" s="48" t="s">
        <v>239</v>
      </c>
      <c r="H63" s="40" t="s">
        <v>240</v>
      </c>
      <c r="I63" s="42">
        <v>0</v>
      </c>
      <c r="J63" s="42" t="s">
        <v>59</v>
      </c>
      <c r="K63" s="287" t="s">
        <v>328</v>
      </c>
      <c r="L63" s="43"/>
      <c r="M63" s="43"/>
      <c r="N63" s="43"/>
      <c r="O63" s="43">
        <v>1</v>
      </c>
      <c r="P63" s="43">
        <v>1</v>
      </c>
      <c r="Q63" s="42" t="s">
        <v>60</v>
      </c>
      <c r="R63" s="42" t="s">
        <v>241</v>
      </c>
      <c r="S63" s="42" t="s">
        <v>85</v>
      </c>
      <c r="T63" s="42" t="s">
        <v>63</v>
      </c>
      <c r="U63" s="42" t="s">
        <v>64</v>
      </c>
      <c r="V63" s="42"/>
      <c r="W63" s="42"/>
      <c r="X63" s="44" t="s">
        <v>65</v>
      </c>
      <c r="Y63" s="167"/>
      <c r="Z63" s="46" t="str">
        <f t="shared" si="0"/>
        <v>Lineamientos de Gestión de la TIC implementados en la alcaldia local</v>
      </c>
      <c r="AA63" s="46">
        <f t="shared" si="1"/>
        <v>0</v>
      </c>
      <c r="AB63" s="40"/>
      <c r="AC63" s="47" t="e">
        <f t="shared" si="14"/>
        <v>#DIV/0!</v>
      </c>
      <c r="AD63" s="48"/>
      <c r="AE63" s="48"/>
      <c r="AF63" s="46" t="str">
        <f t="shared" si="2"/>
        <v>Lineamientos de Gestión de la TIC implementados en la alcaldia local</v>
      </c>
      <c r="AG63" s="49">
        <f t="shared" si="3"/>
        <v>0</v>
      </c>
      <c r="AH63" s="50"/>
      <c r="AI63" s="47" t="e">
        <f t="shared" si="4"/>
        <v>#DIV/0!</v>
      </c>
      <c r="AJ63" s="40"/>
      <c r="AK63" s="40"/>
      <c r="AL63" s="46" t="str">
        <f t="shared" si="5"/>
        <v>Lineamientos de Gestión de la TIC implementados en la alcaldia local</v>
      </c>
      <c r="AM63" s="46">
        <f t="shared" si="6"/>
        <v>0</v>
      </c>
      <c r="AN63" s="40"/>
      <c r="AO63" s="47" t="e">
        <f t="shared" si="7"/>
        <v>#DIV/0!</v>
      </c>
      <c r="AP63" s="40"/>
      <c r="AQ63" s="40"/>
      <c r="AR63" s="46" t="str">
        <f t="shared" si="8"/>
        <v>Lineamientos de Gestión de la TIC implementados en la alcaldia local</v>
      </c>
      <c r="AS63" s="46">
        <f t="shared" si="9"/>
        <v>1</v>
      </c>
      <c r="AT63" s="51"/>
      <c r="AU63" s="47">
        <f t="shared" si="10"/>
        <v>0</v>
      </c>
      <c r="AV63" s="52"/>
      <c r="AW63" s="40"/>
      <c r="AX63" s="46" t="str">
        <f t="shared" si="11"/>
        <v>Lineamientos de Gestión de la TIC implementados en la alcaldia local</v>
      </c>
      <c r="AY63" s="46">
        <f t="shared" si="12"/>
        <v>1</v>
      </c>
      <c r="AZ63" s="53">
        <f t="shared" si="13"/>
        <v>0</v>
      </c>
      <c r="BA63" s="54"/>
      <c r="BB63" s="55"/>
    </row>
    <row r="64" spans="1:54" ht="50.25" customHeight="1" thickBot="1" x14ac:dyDescent="0.3">
      <c r="A64" s="56">
        <v>44</v>
      </c>
      <c r="B64" s="342"/>
      <c r="C64" s="325"/>
      <c r="D64" s="217" t="s">
        <v>79</v>
      </c>
      <c r="E64" s="214">
        <f>SUM(E63)</f>
        <v>0.04</v>
      </c>
      <c r="F64" s="215"/>
      <c r="G64" s="218"/>
      <c r="H64" s="68"/>
      <c r="I64" s="219"/>
      <c r="J64" s="156"/>
      <c r="K64" s="290"/>
      <c r="L64" s="104"/>
      <c r="M64" s="104"/>
      <c r="N64" s="144"/>
      <c r="O64" s="144"/>
      <c r="P64" s="127"/>
      <c r="Q64" s="127"/>
      <c r="R64" s="127"/>
      <c r="S64" s="127"/>
      <c r="T64" s="127"/>
      <c r="U64" s="127"/>
      <c r="V64" s="127"/>
      <c r="W64" s="127"/>
      <c r="X64" s="145"/>
      <c r="Y64" s="146"/>
      <c r="Z64" s="46"/>
      <c r="AA64" s="46"/>
      <c r="AB64" s="40"/>
      <c r="AC64" s="47"/>
      <c r="AD64" s="48"/>
      <c r="AE64" s="48"/>
      <c r="AF64" s="46"/>
      <c r="AG64" s="49"/>
      <c r="AH64" s="50"/>
      <c r="AI64" s="47"/>
      <c r="AJ64" s="40"/>
      <c r="AK64" s="40"/>
      <c r="AL64" s="46"/>
      <c r="AM64" s="46"/>
      <c r="AN64" s="40"/>
      <c r="AO64" s="47"/>
      <c r="AP64" s="40"/>
      <c r="AQ64" s="40"/>
      <c r="AR64" s="46"/>
      <c r="AS64" s="46"/>
      <c r="AT64" s="51"/>
      <c r="AU64" s="47"/>
      <c r="AV64" s="52"/>
      <c r="AW64" s="40"/>
      <c r="AX64" s="46"/>
      <c r="AY64" s="46"/>
      <c r="AZ64" s="53"/>
      <c r="BA64" s="54"/>
      <c r="BB64" s="55"/>
    </row>
    <row r="65" spans="1:54" ht="60" customHeight="1" thickBot="1" x14ac:dyDescent="0.3">
      <c r="A65" s="37">
        <v>45</v>
      </c>
      <c r="B65" s="327" t="s">
        <v>242</v>
      </c>
      <c r="C65" s="323" t="s">
        <v>243</v>
      </c>
      <c r="D65" s="220" t="s">
        <v>244</v>
      </c>
      <c r="E65" s="221">
        <v>0.02</v>
      </c>
      <c r="F65" s="222" t="s">
        <v>245</v>
      </c>
      <c r="G65" s="223" t="s">
        <v>246</v>
      </c>
      <c r="H65" s="224" t="s">
        <v>247</v>
      </c>
      <c r="I65" s="225" t="s">
        <v>158</v>
      </c>
      <c r="J65" s="226" t="s">
        <v>109</v>
      </c>
      <c r="K65" s="293" t="s">
        <v>248</v>
      </c>
      <c r="L65" s="104"/>
      <c r="M65" s="104"/>
      <c r="N65" s="51"/>
      <c r="O65" s="227">
        <v>1</v>
      </c>
      <c r="P65" s="227">
        <v>1</v>
      </c>
      <c r="Q65" s="40" t="s">
        <v>60</v>
      </c>
      <c r="R65" s="40"/>
      <c r="S65" s="40"/>
      <c r="T65" s="40"/>
      <c r="U65" s="40"/>
      <c r="V65" s="40"/>
      <c r="W65" s="40"/>
      <c r="X65" s="145"/>
      <c r="Y65" s="164"/>
      <c r="Z65" s="46" t="str">
        <f t="shared" si="0"/>
        <v>Linea base del consumo de papel del proceso establecida</v>
      </c>
      <c r="AA65" s="46">
        <f t="shared" si="1"/>
        <v>0</v>
      </c>
      <c r="AB65" s="40"/>
      <c r="AC65" s="47" t="e">
        <f t="shared" si="14"/>
        <v>#DIV/0!</v>
      </c>
      <c r="AD65" s="48"/>
      <c r="AE65" s="48"/>
      <c r="AF65" s="46" t="str">
        <f t="shared" si="2"/>
        <v>Linea base del consumo de papel del proceso establecida</v>
      </c>
      <c r="AG65" s="49">
        <f t="shared" si="3"/>
        <v>0</v>
      </c>
      <c r="AH65" s="50"/>
      <c r="AI65" s="47" t="e">
        <f t="shared" si="4"/>
        <v>#DIV/0!</v>
      </c>
      <c r="AJ65" s="40"/>
      <c r="AK65" s="40"/>
      <c r="AL65" s="46" t="str">
        <f t="shared" si="5"/>
        <v>Linea base del consumo de papel del proceso establecida</v>
      </c>
      <c r="AM65" s="46">
        <f t="shared" si="6"/>
        <v>0</v>
      </c>
      <c r="AN65" s="40"/>
      <c r="AO65" s="47" t="e">
        <f t="shared" si="7"/>
        <v>#DIV/0!</v>
      </c>
      <c r="AP65" s="40"/>
      <c r="AQ65" s="40"/>
      <c r="AR65" s="46" t="str">
        <f t="shared" si="8"/>
        <v>Linea base del consumo de papel del proceso establecida</v>
      </c>
      <c r="AS65" s="46">
        <f t="shared" si="9"/>
        <v>1</v>
      </c>
      <c r="AT65" s="51"/>
      <c r="AU65" s="47">
        <f t="shared" si="10"/>
        <v>0</v>
      </c>
      <c r="AV65" s="52"/>
      <c r="AW65" s="40"/>
      <c r="AX65" s="46" t="str">
        <f t="shared" si="11"/>
        <v>Linea base del consumo de papel del proceso establecida</v>
      </c>
      <c r="AY65" s="46">
        <f t="shared" si="12"/>
        <v>1</v>
      </c>
      <c r="AZ65" s="53">
        <f t="shared" si="13"/>
        <v>0</v>
      </c>
      <c r="BA65" s="54"/>
      <c r="BB65" s="55"/>
    </row>
    <row r="66" spans="1:54" ht="60" customHeight="1" thickBot="1" x14ac:dyDescent="0.3">
      <c r="A66" s="56">
        <v>46</v>
      </c>
      <c r="B66" s="328"/>
      <c r="C66" s="324"/>
      <c r="D66" s="228" t="s">
        <v>249</v>
      </c>
      <c r="E66" s="229">
        <v>0.04</v>
      </c>
      <c r="F66" s="230" t="s">
        <v>250</v>
      </c>
      <c r="G66" s="231" t="s">
        <v>251</v>
      </c>
      <c r="H66" s="232" t="s">
        <v>251</v>
      </c>
      <c r="I66" s="57" t="s">
        <v>158</v>
      </c>
      <c r="J66" s="107" t="s">
        <v>109</v>
      </c>
      <c r="K66" s="289" t="s">
        <v>252</v>
      </c>
      <c r="L66" s="104"/>
      <c r="M66" s="104"/>
      <c r="N66" s="104"/>
      <c r="O66" s="233">
        <v>1</v>
      </c>
      <c r="P66" s="233">
        <v>1</v>
      </c>
      <c r="Q66" s="57" t="s">
        <v>60</v>
      </c>
      <c r="R66" s="57" t="s">
        <v>253</v>
      </c>
      <c r="S66" s="57"/>
      <c r="T66" s="57"/>
      <c r="U66" s="57"/>
      <c r="V66" s="57"/>
      <c r="W66" s="57"/>
      <c r="X66" s="145"/>
      <c r="Y66" s="106"/>
      <c r="Z66" s="46" t="str">
        <f t="shared" si="0"/>
        <v>Línea base del perfil del riesgo</v>
      </c>
      <c r="AA66" s="46">
        <f t="shared" si="1"/>
        <v>0</v>
      </c>
      <c r="AB66" s="40"/>
      <c r="AC66" s="47" t="e">
        <f t="shared" si="14"/>
        <v>#DIV/0!</v>
      </c>
      <c r="AD66" s="48"/>
      <c r="AE66" s="48"/>
      <c r="AF66" s="46" t="str">
        <f t="shared" si="2"/>
        <v>Línea base del perfil del riesgo</v>
      </c>
      <c r="AG66" s="49">
        <f t="shared" si="3"/>
        <v>0</v>
      </c>
      <c r="AH66" s="50"/>
      <c r="AI66" s="47" t="e">
        <f t="shared" si="4"/>
        <v>#DIV/0!</v>
      </c>
      <c r="AJ66" s="40"/>
      <c r="AK66" s="40"/>
      <c r="AL66" s="46" t="str">
        <f t="shared" si="5"/>
        <v>Línea base del perfil del riesgo</v>
      </c>
      <c r="AM66" s="46">
        <f t="shared" si="6"/>
        <v>0</v>
      </c>
      <c r="AN66" s="40"/>
      <c r="AO66" s="47" t="e">
        <f t="shared" si="7"/>
        <v>#DIV/0!</v>
      </c>
      <c r="AP66" s="40"/>
      <c r="AQ66" s="40"/>
      <c r="AR66" s="46" t="str">
        <f t="shared" si="8"/>
        <v>Línea base del perfil del riesgo</v>
      </c>
      <c r="AS66" s="46">
        <f t="shared" si="9"/>
        <v>1</v>
      </c>
      <c r="AT66" s="51"/>
      <c r="AU66" s="47">
        <f t="shared" si="10"/>
        <v>0</v>
      </c>
      <c r="AV66" s="52"/>
      <c r="AW66" s="40"/>
      <c r="AX66" s="46" t="str">
        <f t="shared" si="11"/>
        <v>Línea base del perfil del riesgo</v>
      </c>
      <c r="AY66" s="46">
        <f t="shared" si="12"/>
        <v>1</v>
      </c>
      <c r="AZ66" s="53">
        <f t="shared" si="13"/>
        <v>0</v>
      </c>
      <c r="BA66" s="54"/>
      <c r="BB66" s="55"/>
    </row>
    <row r="67" spans="1:54" ht="112.5" customHeight="1" thickBot="1" x14ac:dyDescent="0.3">
      <c r="A67" s="37">
        <v>47</v>
      </c>
      <c r="B67" s="328"/>
      <c r="C67" s="324"/>
      <c r="D67" s="228" t="s">
        <v>254</v>
      </c>
      <c r="E67" s="229">
        <v>0.06</v>
      </c>
      <c r="F67" s="230" t="s">
        <v>250</v>
      </c>
      <c r="G67" s="101" t="s">
        <v>255</v>
      </c>
      <c r="H67" s="232" t="s">
        <v>256</v>
      </c>
      <c r="I67" s="57" t="s">
        <v>158</v>
      </c>
      <c r="J67" s="107" t="s">
        <v>69</v>
      </c>
      <c r="K67" s="289" t="s">
        <v>257</v>
      </c>
      <c r="L67" s="104">
        <v>1</v>
      </c>
      <c r="M67" s="104">
        <v>1</v>
      </c>
      <c r="N67" s="104">
        <v>1</v>
      </c>
      <c r="O67" s="104">
        <v>1</v>
      </c>
      <c r="P67" s="104">
        <v>1</v>
      </c>
      <c r="Q67" s="57" t="s">
        <v>60</v>
      </c>
      <c r="R67" s="57" t="s">
        <v>258</v>
      </c>
      <c r="S67" s="57"/>
      <c r="T67" s="57"/>
      <c r="U67" s="57"/>
      <c r="V67" s="57"/>
      <c r="W67" s="57"/>
      <c r="X67" s="145"/>
      <c r="Y67" s="106"/>
      <c r="Z67" s="46" t="str">
        <f t="shared" si="0"/>
        <v>Acciones correctivas documentadas y vigentes</v>
      </c>
      <c r="AA67" s="46">
        <f t="shared" si="1"/>
        <v>1</v>
      </c>
      <c r="AB67" s="40"/>
      <c r="AC67" s="47">
        <f t="shared" si="14"/>
        <v>0</v>
      </c>
      <c r="AD67" s="48"/>
      <c r="AE67" s="48"/>
      <c r="AF67" s="46" t="str">
        <f t="shared" si="2"/>
        <v>Acciones correctivas documentadas y vigentes</v>
      </c>
      <c r="AG67" s="49">
        <f t="shared" si="3"/>
        <v>1</v>
      </c>
      <c r="AH67" s="50"/>
      <c r="AI67" s="47">
        <f t="shared" si="4"/>
        <v>0</v>
      </c>
      <c r="AJ67" s="40"/>
      <c r="AK67" s="40"/>
      <c r="AL67" s="46" t="str">
        <f t="shared" si="5"/>
        <v>Acciones correctivas documentadas y vigentes</v>
      </c>
      <c r="AM67" s="46">
        <f t="shared" si="6"/>
        <v>1</v>
      </c>
      <c r="AN67" s="40"/>
      <c r="AO67" s="47">
        <f t="shared" si="7"/>
        <v>0</v>
      </c>
      <c r="AP67" s="40"/>
      <c r="AQ67" s="40"/>
      <c r="AR67" s="46" t="str">
        <f t="shared" si="8"/>
        <v>Acciones correctivas documentadas y vigentes</v>
      </c>
      <c r="AS67" s="46">
        <f t="shared" si="9"/>
        <v>1</v>
      </c>
      <c r="AT67" s="51"/>
      <c r="AU67" s="47">
        <f t="shared" si="10"/>
        <v>0</v>
      </c>
      <c r="AV67" s="52"/>
      <c r="AW67" s="40"/>
      <c r="AX67" s="46" t="str">
        <f t="shared" si="11"/>
        <v>Acciones correctivas documentadas y vigentes</v>
      </c>
      <c r="AY67" s="46">
        <f t="shared" si="12"/>
        <v>1</v>
      </c>
      <c r="AZ67" s="53" t="e">
        <f t="shared" si="13"/>
        <v>#DIV/0!</v>
      </c>
      <c r="BA67" s="54"/>
      <c r="BB67" s="55"/>
    </row>
    <row r="68" spans="1:54" ht="106.5" customHeight="1" thickBot="1" x14ac:dyDescent="0.3">
      <c r="A68" s="56">
        <v>48</v>
      </c>
      <c r="B68" s="328"/>
      <c r="C68" s="324"/>
      <c r="D68" s="234" t="s">
        <v>259</v>
      </c>
      <c r="E68" s="229">
        <v>0.02</v>
      </c>
      <c r="F68" s="230" t="s">
        <v>250</v>
      </c>
      <c r="G68" s="101" t="s">
        <v>260</v>
      </c>
      <c r="H68" s="235" t="s">
        <v>261</v>
      </c>
      <c r="I68" s="57" t="s">
        <v>158</v>
      </c>
      <c r="J68" s="107" t="s">
        <v>69</v>
      </c>
      <c r="K68" s="289" t="s">
        <v>262</v>
      </c>
      <c r="L68" s="104">
        <v>1</v>
      </c>
      <c r="M68" s="104">
        <v>1</v>
      </c>
      <c r="N68" s="104">
        <v>1</v>
      </c>
      <c r="O68" s="104">
        <v>1</v>
      </c>
      <c r="P68" s="104">
        <v>1</v>
      </c>
      <c r="Q68" s="57" t="s">
        <v>60</v>
      </c>
      <c r="R68" s="57" t="s">
        <v>253</v>
      </c>
      <c r="S68" s="57"/>
      <c r="T68" s="57"/>
      <c r="U68" s="57"/>
      <c r="V68" s="57"/>
      <c r="W68" s="57"/>
      <c r="X68" s="145"/>
      <c r="Y68" s="106"/>
      <c r="Z68" s="46" t="str">
        <f t="shared" si="0"/>
        <v>Cumplimiento en reportes de riesgos de manera oportuna</v>
      </c>
      <c r="AA68" s="46">
        <f t="shared" si="1"/>
        <v>1</v>
      </c>
      <c r="AB68" s="40"/>
      <c r="AC68" s="47">
        <f t="shared" si="14"/>
        <v>0</v>
      </c>
      <c r="AD68" s="48"/>
      <c r="AE68" s="48"/>
      <c r="AF68" s="46" t="str">
        <f t="shared" si="2"/>
        <v>Cumplimiento en reportes de riesgos de manera oportuna</v>
      </c>
      <c r="AG68" s="49">
        <f t="shared" si="3"/>
        <v>1</v>
      </c>
      <c r="AH68" s="50"/>
      <c r="AI68" s="47">
        <f t="shared" si="4"/>
        <v>0</v>
      </c>
      <c r="AJ68" s="40"/>
      <c r="AK68" s="40"/>
      <c r="AL68" s="46" t="str">
        <f t="shared" si="5"/>
        <v>Cumplimiento en reportes de riesgos de manera oportuna</v>
      </c>
      <c r="AM68" s="46">
        <f t="shared" si="6"/>
        <v>1</v>
      </c>
      <c r="AN68" s="40"/>
      <c r="AO68" s="47">
        <f t="shared" si="7"/>
        <v>0</v>
      </c>
      <c r="AP68" s="40"/>
      <c r="AQ68" s="40"/>
      <c r="AR68" s="46" t="str">
        <f t="shared" si="8"/>
        <v>Cumplimiento en reportes de riesgos de manera oportuna</v>
      </c>
      <c r="AS68" s="46">
        <f t="shared" si="9"/>
        <v>1</v>
      </c>
      <c r="AT68" s="51"/>
      <c r="AU68" s="47">
        <f t="shared" si="10"/>
        <v>0</v>
      </c>
      <c r="AV68" s="52"/>
      <c r="AW68" s="40"/>
      <c r="AX68" s="46" t="str">
        <f t="shared" si="11"/>
        <v>Cumplimiento en reportes de riesgos de manera oportuna</v>
      </c>
      <c r="AY68" s="46">
        <f t="shared" si="12"/>
        <v>1</v>
      </c>
      <c r="AZ68" s="53" t="e">
        <f t="shared" si="13"/>
        <v>#DIV/0!</v>
      </c>
      <c r="BA68" s="54"/>
      <c r="BB68" s="55"/>
    </row>
    <row r="69" spans="1:54" ht="89.25" customHeight="1" thickBot="1" x14ac:dyDescent="0.3">
      <c r="A69" s="37">
        <v>49</v>
      </c>
      <c r="B69" s="328"/>
      <c r="C69" s="324"/>
      <c r="D69" s="234" t="s">
        <v>263</v>
      </c>
      <c r="E69" s="229">
        <v>0.02</v>
      </c>
      <c r="F69" s="230" t="s">
        <v>250</v>
      </c>
      <c r="G69" s="101" t="s">
        <v>264</v>
      </c>
      <c r="H69" s="235" t="s">
        <v>265</v>
      </c>
      <c r="I69" s="57" t="s">
        <v>158</v>
      </c>
      <c r="J69" s="107" t="s">
        <v>69</v>
      </c>
      <c r="K69" s="289" t="s">
        <v>266</v>
      </c>
      <c r="L69" s="104">
        <v>1</v>
      </c>
      <c r="M69" s="104">
        <v>1</v>
      </c>
      <c r="N69" s="104">
        <v>1</v>
      </c>
      <c r="O69" s="104">
        <v>1</v>
      </c>
      <c r="P69" s="104">
        <v>1</v>
      </c>
      <c r="Q69" s="57" t="s">
        <v>60</v>
      </c>
      <c r="R69" s="57" t="s">
        <v>267</v>
      </c>
      <c r="S69" s="57"/>
      <c r="T69" s="57"/>
      <c r="U69" s="57"/>
      <c r="V69" s="57"/>
      <c r="W69" s="57"/>
      <c r="X69" s="145"/>
      <c r="Y69" s="106"/>
      <c r="Z69" s="46" t="str">
        <f t="shared" si="0"/>
        <v>Asistencia a las mesas de trabajo relacionadas con el Sistema de Gestión</v>
      </c>
      <c r="AA69" s="46">
        <f t="shared" si="1"/>
        <v>1</v>
      </c>
      <c r="AB69" s="40"/>
      <c r="AC69" s="47">
        <f t="shared" si="14"/>
        <v>0</v>
      </c>
      <c r="AD69" s="48"/>
      <c r="AE69" s="48"/>
      <c r="AF69" s="46" t="str">
        <f t="shared" si="2"/>
        <v>Asistencia a las mesas de trabajo relacionadas con el Sistema de Gestión</v>
      </c>
      <c r="AG69" s="49">
        <f t="shared" si="3"/>
        <v>1</v>
      </c>
      <c r="AH69" s="50"/>
      <c r="AI69" s="47">
        <f t="shared" si="4"/>
        <v>0</v>
      </c>
      <c r="AJ69" s="40"/>
      <c r="AK69" s="40"/>
      <c r="AL69" s="46" t="str">
        <f t="shared" si="5"/>
        <v>Asistencia a las mesas de trabajo relacionadas con el Sistema de Gestión</v>
      </c>
      <c r="AM69" s="46">
        <f t="shared" si="6"/>
        <v>1</v>
      </c>
      <c r="AN69" s="40"/>
      <c r="AO69" s="47">
        <f t="shared" si="7"/>
        <v>0</v>
      </c>
      <c r="AP69" s="40"/>
      <c r="AQ69" s="40"/>
      <c r="AR69" s="46" t="str">
        <f t="shared" si="8"/>
        <v>Asistencia a las mesas de trabajo relacionadas con el Sistema de Gestión</v>
      </c>
      <c r="AS69" s="46">
        <f t="shared" si="9"/>
        <v>1</v>
      </c>
      <c r="AT69" s="51"/>
      <c r="AU69" s="47">
        <f t="shared" si="10"/>
        <v>0</v>
      </c>
      <c r="AV69" s="52"/>
      <c r="AW69" s="40"/>
      <c r="AX69" s="46" t="str">
        <f t="shared" si="11"/>
        <v>Asistencia a las mesas de trabajo relacionadas con el Sistema de Gestión</v>
      </c>
      <c r="AY69" s="46">
        <f t="shared" si="12"/>
        <v>1</v>
      </c>
      <c r="AZ69" s="53" t="e">
        <f t="shared" si="13"/>
        <v>#DIV/0!</v>
      </c>
      <c r="BA69" s="54"/>
      <c r="BB69" s="55"/>
    </row>
    <row r="70" spans="1:54" ht="108.75" customHeight="1" thickBot="1" x14ac:dyDescent="0.3">
      <c r="A70" s="56">
        <v>50</v>
      </c>
      <c r="B70" s="328"/>
      <c r="C70" s="324"/>
      <c r="D70" s="234" t="s">
        <v>268</v>
      </c>
      <c r="E70" s="236">
        <v>0.02</v>
      </c>
      <c r="F70" s="230" t="s">
        <v>250</v>
      </c>
      <c r="G70" s="101" t="s">
        <v>269</v>
      </c>
      <c r="H70" s="232" t="s">
        <v>270</v>
      </c>
      <c r="I70" s="57" t="s">
        <v>158</v>
      </c>
      <c r="J70" s="107" t="s">
        <v>69</v>
      </c>
      <c r="K70" s="289" t="s">
        <v>271</v>
      </c>
      <c r="L70" s="104">
        <v>1</v>
      </c>
      <c r="M70" s="104">
        <v>1</v>
      </c>
      <c r="N70" s="104">
        <v>1</v>
      </c>
      <c r="O70" s="104">
        <v>1</v>
      </c>
      <c r="P70" s="104">
        <v>1</v>
      </c>
      <c r="Q70" s="57" t="s">
        <v>60</v>
      </c>
      <c r="R70" s="57"/>
      <c r="S70" s="57"/>
      <c r="T70" s="57"/>
      <c r="U70" s="57"/>
      <c r="V70" s="57"/>
      <c r="W70" s="57"/>
      <c r="X70" s="145"/>
      <c r="Y70" s="106"/>
      <c r="Z70" s="46" t="str">
        <f t="shared" si="0"/>
        <v>Cumplimiento del plan de actualización de los procesos en el marco del Sistema de Gestión</v>
      </c>
      <c r="AA70" s="46">
        <f t="shared" si="1"/>
        <v>1</v>
      </c>
      <c r="AB70" s="40"/>
      <c r="AC70" s="47">
        <f t="shared" si="14"/>
        <v>0</v>
      </c>
      <c r="AD70" s="48"/>
      <c r="AE70" s="48"/>
      <c r="AF70" s="46" t="str">
        <f t="shared" si="2"/>
        <v>Cumplimiento del plan de actualización de los procesos en el marco del Sistema de Gestión</v>
      </c>
      <c r="AG70" s="49">
        <f t="shared" si="3"/>
        <v>1</v>
      </c>
      <c r="AH70" s="50"/>
      <c r="AI70" s="47">
        <f t="shared" si="4"/>
        <v>0</v>
      </c>
      <c r="AJ70" s="40"/>
      <c r="AK70" s="40"/>
      <c r="AL70" s="46" t="str">
        <f t="shared" si="5"/>
        <v>Cumplimiento del plan de actualización de los procesos en el marco del Sistema de Gestión</v>
      </c>
      <c r="AM70" s="46">
        <f t="shared" si="6"/>
        <v>1</v>
      </c>
      <c r="AN70" s="40"/>
      <c r="AO70" s="47">
        <f t="shared" si="7"/>
        <v>0</v>
      </c>
      <c r="AP70" s="40"/>
      <c r="AQ70" s="40"/>
      <c r="AR70" s="46" t="str">
        <f t="shared" si="8"/>
        <v>Cumplimiento del plan de actualización de los procesos en el marco del Sistema de Gestión</v>
      </c>
      <c r="AS70" s="46">
        <f t="shared" si="9"/>
        <v>1</v>
      </c>
      <c r="AT70" s="51"/>
      <c r="AU70" s="47">
        <f t="shared" si="10"/>
        <v>0</v>
      </c>
      <c r="AV70" s="52"/>
      <c r="AW70" s="40"/>
      <c r="AX70" s="46" t="str">
        <f t="shared" si="11"/>
        <v>Cumplimiento del plan de actualización de los procesos en el marco del Sistema de Gestión</v>
      </c>
      <c r="AY70" s="46">
        <f t="shared" si="12"/>
        <v>1</v>
      </c>
      <c r="AZ70" s="53" t="e">
        <f t="shared" si="13"/>
        <v>#DIV/0!</v>
      </c>
      <c r="BA70" s="54"/>
      <c r="BB70" s="55"/>
    </row>
    <row r="71" spans="1:54" ht="125.25" customHeight="1" thickBot="1" x14ac:dyDescent="0.3">
      <c r="A71" s="37">
        <v>51</v>
      </c>
      <c r="B71" s="329"/>
      <c r="C71" s="325"/>
      <c r="D71" s="237" t="s">
        <v>272</v>
      </c>
      <c r="E71" s="238">
        <v>0.02</v>
      </c>
      <c r="F71" s="239" t="s">
        <v>250</v>
      </c>
      <c r="G71" s="240" t="s">
        <v>273</v>
      </c>
      <c r="H71" s="241" t="s">
        <v>274</v>
      </c>
      <c r="I71" s="62" t="s">
        <v>158</v>
      </c>
      <c r="J71" s="242" t="s">
        <v>69</v>
      </c>
      <c r="K71" s="290" t="s">
        <v>275</v>
      </c>
      <c r="L71" s="104">
        <v>1</v>
      </c>
      <c r="M71" s="104">
        <v>1</v>
      </c>
      <c r="N71" s="243">
        <v>1</v>
      </c>
      <c r="O71" s="243">
        <v>1</v>
      </c>
      <c r="P71" s="243">
        <v>1</v>
      </c>
      <c r="Q71" s="62" t="s">
        <v>60</v>
      </c>
      <c r="R71" s="62" t="s">
        <v>276</v>
      </c>
      <c r="S71" s="62"/>
      <c r="T71" s="62"/>
      <c r="U71" s="62"/>
      <c r="V71" s="62"/>
      <c r="W71" s="62"/>
      <c r="X71" s="171"/>
      <c r="Y71" s="172"/>
      <c r="Z71" s="92" t="str">
        <f t="shared" si="0"/>
        <v>Cumplimiento oportuno Plan Anticorrupción 2017</v>
      </c>
      <c r="AA71" s="92">
        <f t="shared" si="1"/>
        <v>1</v>
      </c>
      <c r="AB71" s="93"/>
      <c r="AC71" s="94">
        <f t="shared" si="14"/>
        <v>0</v>
      </c>
      <c r="AD71" s="95"/>
      <c r="AE71" s="95"/>
      <c r="AF71" s="92" t="str">
        <f t="shared" si="2"/>
        <v>Cumplimiento oportuno Plan Anticorrupción 2017</v>
      </c>
      <c r="AG71" s="96">
        <f t="shared" si="3"/>
        <v>1</v>
      </c>
      <c r="AH71" s="97"/>
      <c r="AI71" s="94">
        <f t="shared" si="4"/>
        <v>0</v>
      </c>
      <c r="AJ71" s="93"/>
      <c r="AK71" s="93"/>
      <c r="AL71" s="92" t="str">
        <f t="shared" si="5"/>
        <v>Cumplimiento oportuno Plan Anticorrupción 2017</v>
      </c>
      <c r="AM71" s="92">
        <f t="shared" si="6"/>
        <v>1</v>
      </c>
      <c r="AN71" s="93"/>
      <c r="AO71" s="94">
        <f t="shared" si="7"/>
        <v>0</v>
      </c>
      <c r="AP71" s="93"/>
      <c r="AQ71" s="93"/>
      <c r="AR71" s="92" t="str">
        <f t="shared" si="8"/>
        <v>Cumplimiento oportuno Plan Anticorrupción 2017</v>
      </c>
      <c r="AS71" s="92">
        <f t="shared" si="9"/>
        <v>1</v>
      </c>
      <c r="AT71" s="98"/>
      <c r="AU71" s="94">
        <f t="shared" si="10"/>
        <v>0</v>
      </c>
      <c r="AV71" s="99"/>
      <c r="AW71" s="93"/>
      <c r="AX71" s="92" t="str">
        <f t="shared" si="11"/>
        <v>Cumplimiento oportuno Plan Anticorrupción 2017</v>
      </c>
      <c r="AY71" s="92">
        <f t="shared" si="12"/>
        <v>1</v>
      </c>
      <c r="AZ71" s="244" t="e">
        <f t="shared" si="13"/>
        <v>#DIV/0!</v>
      </c>
      <c r="BA71" s="245"/>
      <c r="BB71" s="246"/>
    </row>
    <row r="72" spans="1:54" ht="19.5" thickBot="1" x14ac:dyDescent="0.3">
      <c r="A72" s="247"/>
      <c r="B72" s="248"/>
      <c r="C72" s="249"/>
      <c r="D72" s="250" t="s">
        <v>79</v>
      </c>
      <c r="E72" s="78">
        <f>SUM(E65:E71)</f>
        <v>0.19999999999999996</v>
      </c>
      <c r="F72" s="230"/>
      <c r="G72" s="251"/>
      <c r="H72" s="232"/>
      <c r="I72" s="57"/>
      <c r="J72" s="107"/>
      <c r="K72" s="57"/>
      <c r="L72" s="252"/>
      <c r="M72" s="252"/>
      <c r="N72" s="104"/>
      <c r="O72" s="104"/>
      <c r="P72" s="104"/>
      <c r="Q72" s="57"/>
      <c r="R72" s="57"/>
      <c r="S72" s="57"/>
      <c r="T72" s="57"/>
      <c r="U72" s="57"/>
      <c r="V72" s="57"/>
      <c r="W72" s="57"/>
      <c r="X72" s="105"/>
      <c r="Y72" s="106"/>
      <c r="Z72" s="107"/>
      <c r="AA72" s="107"/>
      <c r="AB72" s="57"/>
      <c r="AC72" s="108"/>
      <c r="AD72" s="102"/>
      <c r="AE72" s="102"/>
      <c r="AF72" s="107"/>
      <c r="AG72" s="109"/>
      <c r="AH72" s="110"/>
      <c r="AI72" s="108"/>
      <c r="AJ72" s="57"/>
      <c r="AK72" s="57"/>
      <c r="AL72" s="107"/>
      <c r="AM72" s="107"/>
      <c r="AN72" s="57"/>
      <c r="AO72" s="108"/>
      <c r="AP72" s="57"/>
      <c r="AQ72" s="57"/>
      <c r="AR72" s="107"/>
      <c r="AS72" s="107"/>
      <c r="AT72" s="104"/>
      <c r="AU72" s="108"/>
      <c r="AV72" s="111"/>
      <c r="AW72" s="57"/>
      <c r="AX72" s="107"/>
      <c r="AY72" s="107"/>
      <c r="AZ72" s="253"/>
      <c r="BA72" s="254"/>
      <c r="BB72" s="111"/>
    </row>
    <row r="73" spans="1:54" ht="112.5" customHeight="1" thickBot="1" x14ac:dyDescent="0.3">
      <c r="A73" s="255"/>
      <c r="B73" s="311" t="s">
        <v>277</v>
      </c>
      <c r="C73" s="312"/>
      <c r="D73" s="313"/>
      <c r="E73" s="256">
        <f>(E20+E23+E27+E33+E45+E56+E58+E62+E64+E72)</f>
        <v>0.99500000000000011</v>
      </c>
      <c r="F73" s="257"/>
      <c r="G73" s="258"/>
      <c r="H73" s="259"/>
      <c r="I73" s="259"/>
      <c r="J73" s="259"/>
      <c r="K73" s="259"/>
      <c r="L73" s="259"/>
      <c r="M73" s="259"/>
      <c r="N73" s="259"/>
      <c r="O73" s="259"/>
      <c r="P73" s="139"/>
      <c r="Q73" s="259"/>
      <c r="R73" s="259"/>
      <c r="S73" s="259"/>
      <c r="T73" s="259"/>
      <c r="U73" s="259"/>
      <c r="V73" s="259"/>
      <c r="W73" s="259"/>
      <c r="X73" s="259"/>
      <c r="Y73" s="260"/>
      <c r="Z73" s="314" t="s">
        <v>278</v>
      </c>
      <c r="AA73" s="314"/>
      <c r="AB73" s="314"/>
      <c r="AC73" s="261" t="e">
        <f>AVERAGE(AC17:AC71)</f>
        <v>#DIV/0!</v>
      </c>
      <c r="AD73" s="261"/>
      <c r="AE73" s="259"/>
      <c r="AF73" s="315" t="s">
        <v>279</v>
      </c>
      <c r="AG73" s="315"/>
      <c r="AH73" s="315"/>
      <c r="AI73" s="261" t="e">
        <f>AVERAGE(AI17:AI71)</f>
        <v>#DIV/0!</v>
      </c>
      <c r="AJ73" s="261"/>
      <c r="AK73" s="259"/>
      <c r="AL73" s="314" t="s">
        <v>280</v>
      </c>
      <c r="AM73" s="314"/>
      <c r="AN73" s="314"/>
      <c r="AO73" s="261" t="e">
        <f>AVERAGE(AO17:AO71)</f>
        <v>#DIV/0!</v>
      </c>
      <c r="AP73" s="261"/>
      <c r="AQ73" s="262"/>
      <c r="AR73" s="316" t="s">
        <v>281</v>
      </c>
      <c r="AS73" s="316"/>
      <c r="AT73" s="316"/>
      <c r="AU73" s="261" t="e">
        <f>AVERAGE(AU17:AU71)</f>
        <v>#DIV/0!</v>
      </c>
      <c r="AV73" s="261"/>
      <c r="AW73" s="317" t="s">
        <v>282</v>
      </c>
      <c r="AX73" s="318"/>
      <c r="AY73" s="319"/>
      <c r="AZ73" s="263" t="e">
        <f>AVERAGE(AZ17:AZ71)</f>
        <v>#DIV/0!</v>
      </c>
      <c r="BA73" s="263"/>
      <c r="BB73" s="264"/>
    </row>
    <row r="74" spans="1:54" ht="15.75" customHeight="1" x14ac:dyDescent="0.25">
      <c r="A74" s="12"/>
      <c r="B74" s="265"/>
      <c r="C74" s="265"/>
      <c r="D74" s="265"/>
      <c r="E74" s="265"/>
      <c r="F74" s="265"/>
      <c r="G74" s="265"/>
      <c r="H74" s="266"/>
      <c r="I74" s="266"/>
      <c r="J74" s="266"/>
      <c r="K74" s="266"/>
      <c r="L74" s="266"/>
      <c r="M74" s="266"/>
      <c r="N74" s="266"/>
      <c r="O74" s="266"/>
      <c r="P74" s="266"/>
      <c r="Q74" s="266"/>
      <c r="R74" s="266"/>
      <c r="S74" s="6"/>
      <c r="T74" s="6"/>
      <c r="U74" s="6"/>
      <c r="V74" s="6"/>
      <c r="W74" s="6"/>
      <c r="X74" s="6"/>
      <c r="Y74" s="6"/>
      <c r="Z74" s="301"/>
      <c r="AA74" s="301"/>
      <c r="AB74" s="301"/>
      <c r="AC74" s="267"/>
      <c r="AD74" s="268"/>
      <c r="AE74" s="268"/>
      <c r="AF74" s="301"/>
      <c r="AG74" s="301"/>
      <c r="AH74" s="301"/>
      <c r="AI74" s="267"/>
      <c r="AJ74" s="268"/>
      <c r="AK74" s="268"/>
      <c r="AL74" s="301"/>
      <c r="AM74" s="301"/>
      <c r="AN74" s="301"/>
      <c r="AO74" s="267"/>
      <c r="AP74" s="268"/>
      <c r="AQ74" s="268"/>
      <c r="AR74" s="301"/>
      <c r="AS74" s="301"/>
      <c r="AT74" s="301"/>
      <c r="AU74" s="267"/>
      <c r="AV74" s="268"/>
      <c r="AW74" s="268"/>
      <c r="AX74" s="301"/>
      <c r="AY74" s="301"/>
      <c r="AZ74" s="301"/>
      <c r="BA74" s="267"/>
      <c r="BB74" s="268"/>
    </row>
    <row r="75" spans="1:54" ht="15.75" customHeight="1" thickBot="1" x14ac:dyDescent="0.3">
      <c r="A75" s="12"/>
      <c r="B75" s="265"/>
      <c r="C75" s="265"/>
      <c r="D75" s="265"/>
      <c r="E75" s="265"/>
      <c r="F75" s="265"/>
      <c r="G75" s="265"/>
      <c r="H75" s="266"/>
      <c r="I75" s="266"/>
      <c r="J75" s="266"/>
      <c r="K75" s="266"/>
      <c r="L75" s="266"/>
      <c r="M75" s="266"/>
      <c r="N75" s="266"/>
      <c r="O75" s="266"/>
      <c r="P75" s="266"/>
      <c r="Q75" s="266"/>
      <c r="R75" s="266"/>
      <c r="S75" s="6"/>
      <c r="T75" s="6"/>
      <c r="U75" s="6"/>
      <c r="V75" s="6"/>
      <c r="W75" s="6"/>
      <c r="X75" s="6"/>
      <c r="Y75" s="6"/>
      <c r="Z75" s="301"/>
      <c r="AA75" s="301"/>
      <c r="AB75" s="301"/>
      <c r="AC75" s="269"/>
      <c r="AD75" s="268"/>
      <c r="AE75" s="268"/>
      <c r="AF75" s="301"/>
      <c r="AG75" s="301"/>
      <c r="AH75" s="301"/>
      <c r="AI75" s="269"/>
      <c r="AJ75" s="268"/>
      <c r="AK75" s="268"/>
      <c r="AL75" s="301"/>
      <c r="AM75" s="301"/>
      <c r="AN75" s="301"/>
      <c r="AO75" s="270"/>
      <c r="AP75" s="268"/>
      <c r="AQ75" s="268"/>
      <c r="AR75" s="301"/>
      <c r="AS75" s="301"/>
      <c r="AT75" s="301"/>
      <c r="AU75" s="270"/>
      <c r="AV75" s="268"/>
      <c r="AW75" s="268"/>
      <c r="AX75" s="301"/>
      <c r="AY75" s="301"/>
      <c r="AZ75" s="301"/>
      <c r="BA75" s="270"/>
      <c r="BB75" s="268"/>
    </row>
    <row r="76" spans="1:54" ht="15.75" customHeight="1" x14ac:dyDescent="0.25">
      <c r="A76" s="12"/>
      <c r="B76" s="308" t="s">
        <v>283</v>
      </c>
      <c r="C76" s="309"/>
      <c r="D76" s="310"/>
      <c r="E76" s="271"/>
      <c r="F76" s="297" t="s">
        <v>284</v>
      </c>
      <c r="G76" s="298"/>
      <c r="H76" s="298"/>
      <c r="I76" s="299"/>
      <c r="J76" s="297" t="s">
        <v>285</v>
      </c>
      <c r="K76" s="298"/>
      <c r="L76" s="298"/>
      <c r="M76" s="298"/>
      <c r="N76" s="298"/>
      <c r="O76" s="298"/>
      <c r="P76" s="299"/>
      <c r="Q76" s="266"/>
      <c r="R76" s="266"/>
      <c r="S76" s="6"/>
      <c r="T76" s="6"/>
      <c r="U76" s="6"/>
      <c r="V76" s="6"/>
      <c r="W76" s="6"/>
      <c r="X76" s="6"/>
      <c r="Y76" s="6"/>
      <c r="Z76" s="301"/>
      <c r="AA76" s="301"/>
      <c r="AB76" s="301"/>
      <c r="AC76" s="269"/>
      <c r="AD76" s="268"/>
      <c r="AE76" s="268"/>
      <c r="AF76" s="301"/>
      <c r="AG76" s="301"/>
      <c r="AH76" s="301"/>
      <c r="AI76" s="269"/>
      <c r="AJ76" s="268"/>
      <c r="AK76" s="268"/>
      <c r="AL76" s="301"/>
      <c r="AM76" s="301"/>
      <c r="AN76" s="301"/>
      <c r="AO76" s="270"/>
      <c r="AP76" s="268"/>
      <c r="AQ76" s="268"/>
      <c r="AR76" s="301"/>
      <c r="AS76" s="301"/>
      <c r="AT76" s="301"/>
      <c r="AU76" s="270"/>
      <c r="AV76" s="268"/>
      <c r="AW76" s="268"/>
      <c r="AX76" s="301"/>
      <c r="AY76" s="301"/>
      <c r="AZ76" s="301"/>
      <c r="BA76" s="270"/>
      <c r="BB76" s="268"/>
    </row>
    <row r="77" spans="1:54" ht="51" customHeight="1" x14ac:dyDescent="0.25">
      <c r="A77" s="12"/>
      <c r="B77" s="302" t="s">
        <v>286</v>
      </c>
      <c r="C77" s="303"/>
      <c r="D77" s="272"/>
      <c r="E77" s="273"/>
      <c r="F77" s="304" t="s">
        <v>286</v>
      </c>
      <c r="G77" s="305"/>
      <c r="H77" s="305"/>
      <c r="I77" s="306"/>
      <c r="J77" s="304" t="s">
        <v>286</v>
      </c>
      <c r="K77" s="305"/>
      <c r="L77" s="305"/>
      <c r="M77" s="305"/>
      <c r="N77" s="305"/>
      <c r="O77" s="305"/>
      <c r="P77" s="306"/>
      <c r="Q77" s="266"/>
      <c r="R77" s="266"/>
      <c r="S77" s="6"/>
      <c r="T77" s="6"/>
      <c r="U77" s="6"/>
      <c r="V77" s="6"/>
      <c r="W77" s="6"/>
      <c r="X77" s="6"/>
      <c r="Y77" s="6"/>
      <c r="Z77" s="307"/>
      <c r="AA77" s="307"/>
      <c r="AB77" s="307"/>
      <c r="AC77" s="267"/>
      <c r="AD77" s="268"/>
      <c r="AE77" s="268"/>
      <c r="AF77" s="307"/>
      <c r="AG77" s="307"/>
      <c r="AH77" s="307"/>
      <c r="AI77" s="267"/>
      <c r="AJ77" s="268"/>
      <c r="AK77" s="268"/>
      <c r="AL77" s="307"/>
      <c r="AM77" s="307"/>
      <c r="AN77" s="307"/>
      <c r="AO77" s="267"/>
      <c r="AP77" s="268"/>
      <c r="AQ77" s="268"/>
      <c r="AR77" s="307"/>
      <c r="AS77" s="307"/>
      <c r="AT77" s="307"/>
      <c r="AU77" s="267"/>
      <c r="AV77" s="268"/>
      <c r="AW77" s="268"/>
      <c r="AX77" s="307"/>
      <c r="AY77" s="307"/>
      <c r="AZ77" s="307"/>
      <c r="BA77" s="267"/>
      <c r="BB77" s="268"/>
    </row>
    <row r="78" spans="1:54" ht="22.5" customHeight="1" x14ac:dyDescent="0.25">
      <c r="A78" s="12"/>
      <c r="B78" s="295" t="s">
        <v>287</v>
      </c>
      <c r="C78" s="296"/>
      <c r="D78" s="274"/>
      <c r="E78" s="275"/>
      <c r="F78" s="297" t="s">
        <v>288</v>
      </c>
      <c r="G78" s="298"/>
      <c r="H78" s="298"/>
      <c r="I78" s="299"/>
      <c r="J78" s="297" t="s">
        <v>289</v>
      </c>
      <c r="K78" s="298"/>
      <c r="L78" s="298"/>
      <c r="M78" s="298"/>
      <c r="N78" s="298"/>
      <c r="O78" s="298"/>
      <c r="P78" s="299"/>
      <c r="Q78" s="266"/>
      <c r="R78" s="266"/>
      <c r="S78" s="6"/>
      <c r="T78" s="6"/>
      <c r="U78" s="6"/>
      <c r="V78" s="6"/>
      <c r="W78" s="6"/>
      <c r="X78" s="6"/>
      <c r="Y78" s="6"/>
      <c r="Z78" s="6"/>
      <c r="AA78" s="6"/>
      <c r="AB78" s="6"/>
      <c r="AC78" s="276"/>
      <c r="AD78" s="6"/>
      <c r="AE78" s="6"/>
      <c r="AF78" s="6"/>
      <c r="AG78" s="6"/>
      <c r="AH78" s="6"/>
      <c r="AI78" s="276"/>
      <c r="AJ78" s="6"/>
      <c r="AK78" s="6"/>
      <c r="AL78" s="6"/>
      <c r="AM78" s="6"/>
      <c r="AN78" s="6"/>
      <c r="AO78" s="276"/>
      <c r="AP78" s="6"/>
      <c r="AQ78" s="6"/>
      <c r="AR78" s="6"/>
      <c r="AS78" s="6"/>
      <c r="AT78" s="6"/>
      <c r="AU78" s="276"/>
      <c r="AV78" s="6"/>
      <c r="AW78" s="6"/>
      <c r="AX78" s="6"/>
      <c r="AY78" s="6"/>
      <c r="AZ78" s="6"/>
      <c r="BA78" s="276"/>
      <c r="BB78" s="6"/>
    </row>
    <row r="79" spans="1:54" x14ac:dyDescent="0.25">
      <c r="A79" s="12"/>
      <c r="B79" s="295"/>
      <c r="C79" s="296"/>
      <c r="D79" s="274"/>
      <c r="E79" s="275"/>
      <c r="F79" s="297"/>
      <c r="G79" s="298"/>
      <c r="H79" s="298"/>
      <c r="I79" s="299"/>
      <c r="J79" s="295"/>
      <c r="K79" s="296"/>
      <c r="L79" s="296"/>
      <c r="M79" s="296"/>
      <c r="N79" s="296"/>
      <c r="O79" s="296"/>
      <c r="P79" s="300"/>
      <c r="Q79" s="266"/>
      <c r="R79" s="266"/>
      <c r="S79" s="6"/>
      <c r="T79" s="6"/>
      <c r="U79" s="6"/>
      <c r="V79" s="6"/>
      <c r="W79" s="6"/>
      <c r="X79" s="6"/>
      <c r="Y79" s="6"/>
      <c r="Z79" s="6"/>
      <c r="AA79" s="6"/>
      <c r="AB79" s="6"/>
      <c r="AC79" s="276"/>
      <c r="AD79" s="6"/>
      <c r="AE79" s="6"/>
      <c r="AF79" s="6"/>
      <c r="AG79" s="6"/>
      <c r="AH79" s="6"/>
      <c r="AI79" s="276"/>
      <c r="AJ79" s="6"/>
      <c r="AK79" s="6"/>
      <c r="AL79" s="6"/>
      <c r="AM79" s="6"/>
      <c r="AN79" s="6"/>
      <c r="AO79" s="276"/>
      <c r="AP79" s="6"/>
      <c r="AQ79" s="6"/>
      <c r="AR79" s="6"/>
      <c r="AS79" s="6"/>
      <c r="AT79" s="6"/>
      <c r="AU79" s="276"/>
      <c r="AV79" s="6"/>
      <c r="AW79" s="6"/>
      <c r="AX79" s="6"/>
      <c r="AY79" s="6"/>
      <c r="AZ79" s="6"/>
      <c r="BA79" s="276"/>
      <c r="BB79" s="6"/>
    </row>
    <row r="84" spans="1:3" ht="48.75" customHeight="1" x14ac:dyDescent="0.25">
      <c r="A84" s="277"/>
    </row>
    <row r="85" spans="1:3" ht="36.75" customHeight="1" x14ac:dyDescent="0.25">
      <c r="A85" s="278"/>
      <c r="B85" s="279" t="s">
        <v>290</v>
      </c>
      <c r="C85" s="280"/>
    </row>
    <row r="86" spans="1:3" ht="15.75" x14ac:dyDescent="0.25">
      <c r="A86" s="281"/>
      <c r="B86" s="282" t="s">
        <v>50</v>
      </c>
      <c r="C86" s="283"/>
    </row>
    <row r="87" spans="1:3" ht="15.75" x14ac:dyDescent="0.25">
      <c r="A87" s="281"/>
      <c r="B87" s="284"/>
      <c r="C87" s="285"/>
    </row>
    <row r="88" spans="1:3" ht="15.75" x14ac:dyDescent="0.25">
      <c r="A88" s="281"/>
      <c r="B88" s="286"/>
      <c r="C88" s="285"/>
    </row>
    <row r="89" spans="1:3" ht="15.75" x14ac:dyDescent="0.25">
      <c r="A89" s="281"/>
      <c r="B89" s="284"/>
      <c r="C89" s="285"/>
    </row>
    <row r="90" spans="1:3" ht="15.75" x14ac:dyDescent="0.25">
      <c r="A90" s="281"/>
      <c r="B90" s="286"/>
      <c r="C90" s="285"/>
    </row>
    <row r="91" spans="1:3" ht="15.75" x14ac:dyDescent="0.25">
      <c r="A91" s="281"/>
      <c r="B91" s="284"/>
      <c r="C91" s="285"/>
    </row>
    <row r="92" spans="1:3" ht="15.75" x14ac:dyDescent="0.25">
      <c r="A92" s="281"/>
      <c r="B92" s="286"/>
      <c r="C92" s="285"/>
    </row>
    <row r="93" spans="1:3" ht="15.75" x14ac:dyDescent="0.25">
      <c r="A93" s="281"/>
      <c r="B93" s="284"/>
      <c r="C93" s="285"/>
    </row>
    <row r="94" spans="1:3" ht="15.75" x14ac:dyDescent="0.25">
      <c r="A94" s="281"/>
      <c r="B94" s="286"/>
      <c r="C94" s="285"/>
    </row>
    <row r="95" spans="1:3" ht="15.75" x14ac:dyDescent="0.25">
      <c r="A95" s="281"/>
      <c r="B95" s="284"/>
      <c r="C95" s="285"/>
    </row>
    <row r="96" spans="1:3" ht="15.75" x14ac:dyDescent="0.25">
      <c r="A96" s="281"/>
      <c r="B96" s="286"/>
      <c r="C96" s="285"/>
    </row>
    <row r="97" spans="1:3" ht="15.75" x14ac:dyDescent="0.25">
      <c r="A97" s="281"/>
      <c r="B97" s="284"/>
      <c r="C97" s="285"/>
    </row>
    <row r="98" spans="1:3" ht="15.75" x14ac:dyDescent="0.25">
      <c r="A98" s="281"/>
      <c r="B98" s="286"/>
      <c r="C98" s="285"/>
    </row>
    <row r="99" spans="1:3" ht="15.75" x14ac:dyDescent="0.25">
      <c r="A99" s="281"/>
      <c r="B99" s="284"/>
      <c r="C99" s="285"/>
    </row>
    <row r="100" spans="1:3" ht="15.75" x14ac:dyDescent="0.25">
      <c r="A100" s="281"/>
      <c r="B100" s="286"/>
      <c r="C100" s="285"/>
    </row>
    <row r="101" spans="1:3" ht="15.75" x14ac:dyDescent="0.25">
      <c r="A101" s="281"/>
      <c r="B101" s="284"/>
      <c r="C101" s="285"/>
    </row>
    <row r="102" spans="1:3" ht="15.75" x14ac:dyDescent="0.25">
      <c r="A102" s="281"/>
      <c r="B102" s="286"/>
      <c r="C102" s="285"/>
    </row>
    <row r="103" spans="1:3" ht="15.75" x14ac:dyDescent="0.25">
      <c r="A103" s="281"/>
      <c r="B103" s="284"/>
      <c r="C103" s="285"/>
    </row>
    <row r="104" spans="1:3" ht="15.75" x14ac:dyDescent="0.25">
      <c r="A104" s="277"/>
      <c r="B104" s="286"/>
      <c r="C104" s="285"/>
    </row>
    <row r="105" spans="1:3" ht="15.75" x14ac:dyDescent="0.25">
      <c r="A105" s="277"/>
      <c r="B105" s="284"/>
      <c r="C105" s="285"/>
    </row>
    <row r="106" spans="1:3" x14ac:dyDescent="0.25">
      <c r="A106" s="277"/>
    </row>
  </sheetData>
  <autoFilter ref="A12:BB73">
    <filterColumn colId="0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5" showButton="0"/>
    <filterColumn colId="26" showButton="0"/>
    <filterColumn colId="27" showButton="0"/>
    <filterColumn colId="28" showButton="0"/>
    <filterColumn colId="29" showButton="0"/>
    <filterColumn colId="31" showButton="0"/>
    <filterColumn colId="32" showButton="0"/>
    <filterColumn colId="33" showButton="0"/>
    <filterColumn colId="34" showButton="0"/>
    <filterColumn colId="35" showButton="0"/>
    <filterColumn colId="37" showButton="0"/>
    <filterColumn colId="38" showButton="0"/>
    <filterColumn colId="39" showButton="0"/>
    <filterColumn colId="40" showButton="0"/>
    <filterColumn colId="41" showButton="0"/>
    <filterColumn colId="43" showButton="0"/>
    <filterColumn colId="44" showButton="0"/>
    <filterColumn colId="45" showButton="0"/>
    <filterColumn colId="46" showButton="0"/>
    <filterColumn colId="47" showButton="0"/>
    <filterColumn colId="49" showButton="0"/>
    <filterColumn colId="50" showButton="0"/>
    <filterColumn colId="51" showButton="0"/>
    <filterColumn colId="52" showButton="0"/>
  </autoFilter>
  <mergeCells count="105">
    <mergeCell ref="A1:Y1"/>
    <mergeCell ref="A2:Y2"/>
    <mergeCell ref="Z7:AE7"/>
    <mergeCell ref="AF7:AK7"/>
    <mergeCell ref="AL7:AQ7"/>
    <mergeCell ref="AR7:AW7"/>
    <mergeCell ref="D9:S9"/>
    <mergeCell ref="D10:K10"/>
    <mergeCell ref="L10:O10"/>
    <mergeCell ref="Z10:AB10"/>
    <mergeCell ref="AF10:AH10"/>
    <mergeCell ref="AL10:AN10"/>
    <mergeCell ref="AX7:BB7"/>
    <mergeCell ref="Z8:AE8"/>
    <mergeCell ref="AF8:AK8"/>
    <mergeCell ref="AL8:AQ8"/>
    <mergeCell ref="AR8:AW8"/>
    <mergeCell ref="AX8:BB8"/>
    <mergeCell ref="AR10:AT10"/>
    <mergeCell ref="AX10:AZ10"/>
    <mergeCell ref="A12:B14"/>
    <mergeCell ref="D12:Y13"/>
    <mergeCell ref="Z12:AE12"/>
    <mergeCell ref="AF12:AK12"/>
    <mergeCell ref="AL12:AQ12"/>
    <mergeCell ref="AR12:AW12"/>
    <mergeCell ref="AX12:BB12"/>
    <mergeCell ref="Z13:AE13"/>
    <mergeCell ref="AF13:AK13"/>
    <mergeCell ref="AL13:AQ13"/>
    <mergeCell ref="AR13:AW13"/>
    <mergeCell ref="AX13:BB13"/>
    <mergeCell ref="D14:S14"/>
    <mergeCell ref="U14:Y14"/>
    <mergeCell ref="Z14:AB14"/>
    <mergeCell ref="AC14:AC15"/>
    <mergeCell ref="AD14:AD15"/>
    <mergeCell ref="AE14:AE15"/>
    <mergeCell ref="AX14:AZ14"/>
    <mergeCell ref="BA14:BA15"/>
    <mergeCell ref="BB14:BB15"/>
    <mergeCell ref="C15:C16"/>
    <mergeCell ref="W15:X15"/>
    <mergeCell ref="B17:B64"/>
    <mergeCell ref="C17:C20"/>
    <mergeCell ref="C21:C23"/>
    <mergeCell ref="C24:C27"/>
    <mergeCell ref="C28:C33"/>
    <mergeCell ref="AP14:AP15"/>
    <mergeCell ref="AQ14:AQ15"/>
    <mergeCell ref="AR14:AT14"/>
    <mergeCell ref="AU14:AU15"/>
    <mergeCell ref="AV14:AV15"/>
    <mergeCell ref="AW14:AW15"/>
    <mergeCell ref="AF14:AH14"/>
    <mergeCell ref="AI14:AI15"/>
    <mergeCell ref="AJ14:AJ15"/>
    <mergeCell ref="AK14:AK15"/>
    <mergeCell ref="AL14:AN14"/>
    <mergeCell ref="AO14:AO15"/>
    <mergeCell ref="B73:D73"/>
    <mergeCell ref="Z73:AB73"/>
    <mergeCell ref="AF73:AH73"/>
    <mergeCell ref="AL73:AN73"/>
    <mergeCell ref="AR73:AT73"/>
    <mergeCell ref="AW73:AY73"/>
    <mergeCell ref="C34:C45"/>
    <mergeCell ref="C46:C56"/>
    <mergeCell ref="C57:C58"/>
    <mergeCell ref="C59:C62"/>
    <mergeCell ref="C63:C64"/>
    <mergeCell ref="B65:B71"/>
    <mergeCell ref="C65:C71"/>
    <mergeCell ref="Z74:AB74"/>
    <mergeCell ref="AF74:AH74"/>
    <mergeCell ref="AL74:AN74"/>
    <mergeCell ref="AR74:AT74"/>
    <mergeCell ref="AX74:AZ74"/>
    <mergeCell ref="Z75:AB75"/>
    <mergeCell ref="AF75:AH75"/>
    <mergeCell ref="AL75:AN75"/>
    <mergeCell ref="AR75:AT75"/>
    <mergeCell ref="AX75:AZ75"/>
    <mergeCell ref="B78:C78"/>
    <mergeCell ref="F78:I78"/>
    <mergeCell ref="J78:P78"/>
    <mergeCell ref="B79:C79"/>
    <mergeCell ref="F79:I79"/>
    <mergeCell ref="J79:P79"/>
    <mergeCell ref="AR76:AT76"/>
    <mergeCell ref="AX76:AZ76"/>
    <mergeCell ref="B77:C77"/>
    <mergeCell ref="F77:I77"/>
    <mergeCell ref="J77:P77"/>
    <mergeCell ref="Z77:AB77"/>
    <mergeCell ref="AF77:AH77"/>
    <mergeCell ref="AL77:AN77"/>
    <mergeCell ref="AR77:AT77"/>
    <mergeCell ref="AX77:AZ77"/>
    <mergeCell ref="B76:D76"/>
    <mergeCell ref="F76:I76"/>
    <mergeCell ref="J76:P76"/>
    <mergeCell ref="Z76:AB76"/>
    <mergeCell ref="AF76:AH76"/>
    <mergeCell ref="AL76:AN76"/>
  </mergeCells>
  <conditionalFormatting sqref="AO76:AO77 AU76:AU77 BA76:BA77 AI76:AI77 AC76:AC77 AC73:AD73 AI73:AJ73 AO73:AP73 AU73:AV73 AZ73:BB73 BA74 AC74 AI74 AO74 AU74 BA17:BA72 AC17:AC72 AI17:AI72 AO17:AO72 AU17:AU72">
    <cfRule type="containsText" dxfId="11" priority="22" operator="containsText" text="N/A">
      <formula>NOT(ISERROR(SEARCH("N/A",AC17)))</formula>
    </cfRule>
    <cfRule type="cellIs" dxfId="10" priority="23" operator="between">
      <formula>#REF!</formula>
      <formula>#REF!</formula>
    </cfRule>
    <cfRule type="cellIs" dxfId="9" priority="24" operator="between">
      <formula>#REF!</formula>
      <formula>#REF!</formula>
    </cfRule>
    <cfRule type="cellIs" dxfId="8" priority="25" operator="between">
      <formula>#REF!</formula>
      <formula>#REF!</formula>
    </cfRule>
  </conditionalFormatting>
  <conditionalFormatting sqref="AO77 AO74 AU77 AU74 BA77 BA74 AI77 AI74 AC77 AC74">
    <cfRule type="containsText" dxfId="7" priority="18" operator="containsText" text="N/A">
      <formula>NOT(ISERROR(SEARCH("N/A",AC74)))</formula>
    </cfRule>
    <cfRule type="cellIs" dxfId="6" priority="19" operator="between">
      <formula>$B$13</formula>
      <formula>#REF!</formula>
    </cfRule>
    <cfRule type="cellIs" dxfId="5" priority="20" operator="between">
      <formula>$B$11</formula>
      <formula>#REF!</formula>
    </cfRule>
    <cfRule type="cellIs" dxfId="4" priority="21" operator="between">
      <formula>#REF!</formula>
      <formula>#REF!</formula>
    </cfRule>
  </conditionalFormatting>
  <conditionalFormatting sqref="BA74 AO74 AO77 AU74 AU77 BA77 AI74 AI77 AC74 AC77">
    <cfRule type="containsText" dxfId="3" priority="14" operator="containsText" text="N/A">
      <formula>NOT(ISERROR(SEARCH("N/A",AC74)))</formula>
    </cfRule>
    <cfRule type="cellIs" dxfId="2" priority="15" operator="between">
      <formula>#REF!</formula>
      <formula>#REF!</formula>
    </cfRule>
    <cfRule type="cellIs" dxfId="1" priority="16" operator="between">
      <formula>$B$11</formula>
      <formula>#REF!</formula>
    </cfRule>
    <cfRule type="cellIs" dxfId="0" priority="17" operator="between">
      <formula>#REF!</formula>
      <formula>#REF!</formula>
    </cfRule>
  </conditionalFormatting>
  <conditionalFormatting sqref="AD73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J73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P73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V73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A73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C73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I73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O7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U73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Z7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Z17:AZ72">
    <cfRule type="colorScale" priority="3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conditionalFormatting sqref="AU17:AU73"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AZ18:AZ73">
    <cfRule type="colorScale" priority="1">
      <colorScale>
        <cfvo type="num" val="0.45"/>
        <cfvo type="percent" val="0.65"/>
        <cfvo type="percent" val="100"/>
        <color rgb="FFF8696B"/>
        <color rgb="FFFFEB84"/>
        <color rgb="FF63BE7B"/>
      </colorScale>
    </cfRule>
  </conditionalFormatting>
  <dataValidations count="11">
    <dataValidation type="list" allowBlank="1" showInputMessage="1" showErrorMessage="1" error="Escriba un texto " promptTitle="Cualquier contenido" sqref="F17:F64">
      <formula1>META2</formula1>
    </dataValidation>
    <dataValidation type="list" allowBlank="1" showInputMessage="1" showErrorMessage="1" sqref="F65:F72">
      <formula1>META02</formula1>
    </dataValidation>
    <dataValidation type="list" allowBlank="1" showInputMessage="1" showErrorMessage="1" sqref="J17:J19 J21:J25 J27:J72">
      <formula1>PROGRAMACION</formula1>
    </dataValidation>
    <dataValidation type="list" allowBlank="1" showInputMessage="1" showErrorMessage="1" sqref="Q17:Q23 Q54:Q72 Q51 Q45 Q33 Q27">
      <formula1>INDICADOR</formula1>
    </dataValidation>
    <dataValidation type="list" allowBlank="1" showInputMessage="1" showErrorMessage="1" sqref="U17:U20 U45:U72 U33 U27 U22:U23">
      <formula1>FUENTE</formula1>
    </dataValidation>
    <dataValidation type="list" allowBlank="1" showInputMessage="1" showErrorMessage="1" sqref="V17:V20 V50:V72 V45 V33 V27 V22:V23">
      <formula1>RUBROS</formula1>
    </dataValidation>
    <dataValidation type="list" allowBlank="1" showInputMessage="1" showErrorMessage="1" sqref="T17:T23 T54:T72 T51 T45 T33 T27">
      <formula1>CONTRALORIA</formula1>
    </dataValidation>
    <dataValidation type="list" allowBlank="1" showInputMessage="1" showErrorMessage="1" sqref="AB5">
      <formula1>$BB$7:$BB$10</formula1>
    </dataValidation>
    <dataValidation type="list" allowBlank="1" showInputMessage="1" showErrorMessage="1" sqref="B4">
      <formula1>DEPENDENCIA</formula1>
    </dataValidation>
    <dataValidation type="list" allowBlank="1" showInputMessage="1" showErrorMessage="1" sqref="B7">
      <formula1>LIDERPROCESO</formula1>
    </dataValidation>
    <dataValidation type="list" allowBlank="1" showInputMessage="1" showErrorMessage="1" sqref="W17:W20 W50:W73 W27 W33 W45 W22:W23">
      <formula1>$B$87:$B$105</formula1>
    </dataValidation>
  </dataValidations>
  <hyperlinks>
    <hyperlink ref="A2:Y2" r:id="rId1" location="GESTION_DESARROLLO!A1" display="SECRETARIA DISTRITAL DE GOBIERNO"/>
  </hyperlinks>
  <pageMargins left="0.70866141732283472" right="0.70866141732283472" top="0.74803149606299213" bottom="0.74803149606299213" header="0.31496062992125984" footer="0.31496062992125984"/>
  <pageSetup paperSize="14" scale="40" orientation="landscape" horizontalDpi="4294967293" verticalDpi="4294967295" r:id="rId2"/>
  <colBreaks count="1" manualBreakCount="1">
    <brk id="25" max="42" man="1"/>
  </colBreak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 GESTION POR PROCESO_2017</vt:lpstr>
      <vt:lpstr>'PLAN GESTION POR PROCESO_2017'!Área_de_impresión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juan.jimenez</dc:creator>
  <cp:lastModifiedBy>acer</cp:lastModifiedBy>
  <dcterms:created xsi:type="dcterms:W3CDTF">2017-05-11T19:49:51Z</dcterms:created>
  <dcterms:modified xsi:type="dcterms:W3CDTF">2017-07-07T20:13:41Z</dcterms:modified>
</cp:coreProperties>
</file>